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95"/>
  </bookViews>
  <sheets>
    <sheet name="01.01.19" sheetId="1" r:id="rId1"/>
    <sheet name="01.01.19 ПВ" sheetId="2" r:id="rId2"/>
  </sheets>
  <definedNames>
    <definedName name="_xlnm.Print_Area" localSheetId="0">'01.01.19'!$A$1:$H$69</definedName>
    <definedName name="_xlnm.Print_Area" localSheetId="1">'01.01.19 ПВ'!$A$1:$H$57</definedName>
  </definedNames>
  <calcPr calcId="125725"/>
</workbook>
</file>

<file path=xl/calcChain.xml><?xml version="1.0" encoding="utf-8"?>
<calcChain xmlns="http://schemas.openxmlformats.org/spreadsheetml/2006/main">
  <c r="E25" i="2"/>
  <c r="D25"/>
  <c r="D30" s="1"/>
  <c r="E24"/>
  <c r="D24"/>
  <c r="D29" s="1"/>
  <c r="E23"/>
  <c r="D23"/>
  <c r="D28" s="1"/>
  <c r="E22"/>
  <c r="D22"/>
  <c r="D27" s="1"/>
  <c r="E21"/>
  <c r="D21"/>
  <c r="D26" s="1"/>
  <c r="E20"/>
  <c r="D19"/>
  <c r="E19" s="1"/>
  <c r="D18"/>
  <c r="E18" s="1"/>
  <c r="D17"/>
  <c r="E17" s="1"/>
  <c r="D16"/>
  <c r="E16" s="1"/>
  <c r="D15"/>
  <c r="E15" s="1"/>
  <c r="D30" i="1"/>
  <c r="E30" s="1"/>
  <c r="D28"/>
  <c r="E28" s="1"/>
  <c r="D27"/>
  <c r="E27" s="1"/>
  <c r="D26"/>
  <c r="E26" s="1"/>
  <c r="D25"/>
  <c r="E25" s="1"/>
  <c r="D24"/>
  <c r="E24" s="1"/>
  <c r="E23"/>
  <c r="E22"/>
  <c r="D22"/>
  <c r="D29" s="1"/>
  <c r="E21"/>
  <c r="D21"/>
  <c r="E20"/>
  <c r="D20"/>
  <c r="E19"/>
  <c r="D19"/>
  <c r="E18"/>
  <c r="D18"/>
  <c r="E17"/>
  <c r="D17"/>
  <c r="E16"/>
  <c r="D16"/>
  <c r="E15"/>
  <c r="D15"/>
  <c r="D31" i="2" l="1"/>
  <c r="E26"/>
  <c r="D32"/>
  <c r="E27"/>
  <c r="D33"/>
  <c r="E28"/>
  <c r="D34"/>
  <c r="E29"/>
  <c r="D35"/>
  <c r="E30"/>
  <c r="E29" i="1"/>
  <c r="D36"/>
  <c r="D31"/>
  <c r="D32"/>
  <c r="D33"/>
  <c r="D34"/>
  <c r="D35"/>
  <c r="D37"/>
  <c r="E37" l="1"/>
  <c r="D44"/>
  <c r="E34"/>
  <c r="D41"/>
  <c r="E32"/>
  <c r="D39"/>
  <c r="E36"/>
  <c r="D43"/>
  <c r="E35"/>
  <c r="D42"/>
  <c r="E33"/>
  <c r="D40"/>
  <c r="E31"/>
  <c r="D38"/>
  <c r="D40" i="2"/>
  <c r="E40" s="1"/>
  <c r="E35"/>
  <c r="D39"/>
  <c r="E34"/>
  <c r="D38"/>
  <c r="E33"/>
  <c r="D37"/>
  <c r="E32"/>
  <c r="D36"/>
  <c r="E31"/>
  <c r="E38" i="1" l="1"/>
  <c r="D45"/>
  <c r="E40"/>
  <c r="D47"/>
  <c r="E42"/>
  <c r="D49"/>
  <c r="E39"/>
  <c r="D46"/>
  <c r="E41"/>
  <c r="D48"/>
  <c r="E44"/>
  <c r="D51"/>
  <c r="E51" s="1"/>
  <c r="D41" i="2"/>
  <c r="E41" s="1"/>
  <c r="E36"/>
  <c r="D42"/>
  <c r="E42" s="1"/>
  <c r="E37"/>
  <c r="D43"/>
  <c r="E43" s="1"/>
  <c r="E38"/>
  <c r="D44"/>
  <c r="E44" s="1"/>
  <c r="E39"/>
  <c r="E43" i="1"/>
  <c r="D50"/>
  <c r="E50" s="1"/>
  <c r="E48" l="1"/>
  <c r="D55"/>
  <c r="E55" s="1"/>
  <c r="E46"/>
  <c r="D53"/>
  <c r="E53" s="1"/>
  <c r="E49"/>
  <c r="D56"/>
  <c r="E56" s="1"/>
  <c r="E47"/>
  <c r="D54"/>
  <c r="E54" s="1"/>
  <c r="E45"/>
  <c r="D52"/>
  <c r="E52" s="1"/>
</calcChain>
</file>

<file path=xl/sharedStrings.xml><?xml version="1.0" encoding="utf-8"?>
<sst xmlns="http://schemas.openxmlformats.org/spreadsheetml/2006/main" count="88" uniqueCount="50">
  <si>
    <t>Согласовано:</t>
  </si>
  <si>
    <t>УТВЕРЖДАЮ</t>
  </si>
  <si>
    <t>Зам. генерального директора по реализации</t>
  </si>
  <si>
    <t>Генеральный директор</t>
  </si>
  <si>
    <t>_______________ В.Б. Перхин</t>
  </si>
  <si>
    <t>АО " ЧФМК "</t>
  </si>
  <si>
    <t>Зам. генерального директора по экономике</t>
  </si>
  <si>
    <t>___________________ Е.Н. Коротков</t>
  </si>
  <si>
    <t>_______________О.С. Гвоздкова</t>
  </si>
  <si>
    <t xml:space="preserve"> ПРОТОКОЛ  ЦЕН№ 1/2019</t>
  </si>
  <si>
    <t xml:space="preserve">на плиту древесностружечную, облицованную пленками на основе термореактивных полимеров, </t>
  </si>
  <si>
    <t>форматом 2750х1830  мм (ГОСТ 32289-2013, СТО 00255094-068-2015)</t>
  </si>
  <si>
    <t>(при оплате денежными средствами на расчетный счет предприятия)</t>
  </si>
  <si>
    <t xml:space="preserve"> </t>
  </si>
  <si>
    <t>Применять с 01 января 2019 г.</t>
  </si>
  <si>
    <t>Ценовая группа</t>
  </si>
  <si>
    <t>Декоры</t>
  </si>
  <si>
    <t>Толщина, мм</t>
  </si>
  <si>
    <t>Цена на сорт 1\1 P2, P1, руб./м2</t>
  </si>
  <si>
    <t>без НДС</t>
  </si>
  <si>
    <t>с НДС 20%</t>
  </si>
  <si>
    <r>
      <rPr>
        <b/>
        <u/>
        <sz val="8"/>
        <rFont val="Times New Roman"/>
        <family val="1"/>
        <charset val="204"/>
      </rPr>
      <t>Фоновые:</t>
    </r>
    <r>
      <rPr>
        <sz val="8"/>
        <rFont val="Times New Roman"/>
        <family val="1"/>
        <charset val="204"/>
      </rPr>
      <t xml:space="preserve"> Белый фон, Светло-Серый, Бежевый (Шампань)                                                                                                  </t>
    </r>
    <r>
      <rPr>
        <b/>
        <u/>
        <sz val="8"/>
        <rFont val="Times New Roman"/>
        <family val="1"/>
        <charset val="204"/>
      </rPr>
      <t>Древесные:</t>
    </r>
    <r>
      <rPr>
        <sz val="8"/>
        <rFont val="Times New Roman"/>
        <family val="1"/>
        <charset val="204"/>
      </rPr>
      <t xml:space="preserve">  Венге Линум                                                                                             </t>
    </r>
    <r>
      <rPr>
        <b/>
        <u/>
        <sz val="8"/>
        <rFont val="Times New Roman"/>
        <family val="1"/>
        <charset val="204"/>
      </rPr>
      <t/>
    </r>
  </si>
  <si>
    <t>8, 10</t>
  </si>
  <si>
    <t>12, 16</t>
  </si>
  <si>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</t>
    </r>
    <r>
      <rPr>
        <b/>
        <u/>
        <sz val="8"/>
        <rFont val="Times New Roman"/>
        <family val="1"/>
        <charset val="204"/>
      </rPr>
      <t>Древесные:</t>
    </r>
    <r>
      <rPr>
        <b/>
        <sz val="8"/>
        <rFont val="Times New Roman"/>
        <family val="1"/>
        <charset val="204"/>
      </rPr>
      <t xml:space="preserve">  </t>
    </r>
    <r>
      <rPr>
        <sz val="8"/>
        <rFont val="Times New Roman"/>
        <family val="1"/>
        <charset val="204"/>
      </rPr>
      <t xml:space="preserve">Бук Бавария светлый 109, Венге Аруба, Венге Цаво, Вишня Оксфорд, Дуб Атланта, Дуб выбеленный (Поненте), Дуб Сонома 001, Дуб Шамони Темный 002, </t>
    </r>
    <r>
      <rPr>
        <b/>
        <sz val="8"/>
        <rFont val="Times New Roman"/>
        <family val="1"/>
        <charset val="204"/>
      </rPr>
      <t>Кронберг -New,</t>
    </r>
    <r>
      <rPr>
        <sz val="8"/>
        <rFont val="Times New Roman"/>
        <family val="1"/>
        <charset val="204"/>
      </rPr>
      <t xml:space="preserve"> Ноче Гварнери, Ноче Экко, Ольха Натуральная, Слива Валлис, Сосна Карелия</t>
    </r>
  </si>
  <si>
    <r>
      <rPr>
        <b/>
        <u/>
        <sz val="8"/>
        <rFont val="Times New Roman"/>
        <family val="1"/>
        <charset val="204"/>
      </rPr>
      <t>Фоновые: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Салатовый, Светло-синий, Серый темный, Черный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8"/>
        <rFont val="Times New Roman"/>
        <family val="1"/>
        <charset val="204"/>
      </rPr>
      <t>Древесные: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Бодега Белый 3180, Бук Натуральный, Винтерберг, Вяз Швейцарский светлый, Джара Госфорт, Дуб Кантербери, Дуб Млечный, Дуб Сонома Темный 004, Дуб Шамони Светлый,  Карамель, Ноче Мария-Луиза, Пикард, Сосна Скандинавия, Туя, Ясень Коимбра Светлый</t>
    </r>
  </si>
  <si>
    <r>
      <rPr>
        <b/>
        <u/>
        <sz val="8"/>
        <rFont val="Times New Roman"/>
        <family val="1"/>
        <charset val="204"/>
      </rPr>
      <t>Фантазийные:</t>
    </r>
    <r>
      <rPr>
        <sz val="8"/>
        <rFont val="Times New Roman"/>
        <family val="1"/>
        <charset val="204"/>
      </rPr>
      <t xml:space="preserve"> Бетон Пайн</t>
    </r>
    <r>
      <rPr>
        <b/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</t>
    </r>
    <r>
      <rPr>
        <b/>
        <u/>
        <sz val="8"/>
        <rFont val="Times New Roman"/>
        <family val="1"/>
        <charset val="204"/>
      </rPr>
      <t>Фоновые: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Беж Камео, Белый-Супер, Капучино                                                                                                                                                 </t>
    </r>
    <r>
      <rPr>
        <b/>
        <u/>
        <sz val="8"/>
        <rFont val="Times New Roman"/>
        <family val="1"/>
        <charset val="204"/>
      </rPr>
      <t>Древесные:</t>
    </r>
    <r>
      <rPr>
        <sz val="8"/>
        <rFont val="Times New Roman"/>
        <family val="1"/>
        <charset val="204"/>
      </rPr>
      <t xml:space="preserve">  Баунти,  Бодега Темный 3179, Венге Светлый, Дуб Арденский, </t>
    </r>
    <r>
      <rPr>
        <b/>
        <sz val="8"/>
        <rFont val="Times New Roman"/>
        <family val="1"/>
        <charset val="204"/>
      </rPr>
      <t>Дуб Бунратти</t>
    </r>
    <r>
      <rPr>
        <sz val="8"/>
        <rFont val="Times New Roman"/>
        <family val="1"/>
        <charset val="204"/>
      </rPr>
      <t>-</t>
    </r>
    <r>
      <rPr>
        <b/>
        <sz val="8"/>
        <rFont val="Times New Roman"/>
        <family val="1"/>
        <charset val="204"/>
      </rPr>
      <t>New,</t>
    </r>
    <r>
      <rPr>
        <sz val="8"/>
        <rFont val="Times New Roman"/>
        <family val="1"/>
        <charset val="204"/>
      </rPr>
      <t xml:space="preserve"> Дуб Паллада, Дуб Честерфилд светлый 003, Дуб Честерфилд темный 005, Махагон, Орех Шоколадный (Гепланкт),  Сосна Лоредо, </t>
    </r>
    <r>
      <rPr>
        <b/>
        <sz val="8"/>
        <rFont val="Times New Roman"/>
        <family val="1"/>
        <charset val="204"/>
      </rPr>
      <t>Таксония Белая, Таксония Медовая, Таксония Шоколадная (коричневая)-New,</t>
    </r>
    <r>
      <rPr>
        <sz val="8"/>
        <rFont val="Times New Roman"/>
        <family val="1"/>
        <charset val="204"/>
      </rPr>
      <t xml:space="preserve"> Ясень Анкор Белый-104, Ясень Анкор Светлый -106, Ясень Анкор Темный -105, </t>
    </r>
    <r>
      <rPr>
        <b/>
        <sz val="8"/>
        <rFont val="Times New Roman"/>
        <family val="1"/>
        <charset val="204"/>
      </rPr>
      <t>Ясень Ориноко-New,</t>
    </r>
    <r>
      <rPr>
        <sz val="8"/>
        <rFont val="Times New Roman"/>
        <family val="1"/>
        <charset val="204"/>
      </rPr>
      <t xml:space="preserve"> Ясень Шимо Светлый, Ясень Шимо Темный, </t>
    </r>
    <r>
      <rPr>
        <b/>
        <sz val="8"/>
        <rFont val="Times New Roman"/>
        <family val="1"/>
        <charset val="204"/>
      </rPr>
      <t>эксклюзив: Ясень Шимо Шоколадный-New</t>
    </r>
  </si>
  <si>
    <r>
      <rPr>
        <b/>
        <u/>
        <sz val="8"/>
        <rFont val="Times New Roman"/>
        <family val="1"/>
        <charset val="204"/>
      </rPr>
      <t>Фоновые: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Красный                                                                                               </t>
    </r>
    <r>
      <rPr>
        <b/>
        <u/>
        <sz val="8"/>
        <rFont val="Times New Roman"/>
        <family val="1"/>
        <charset val="204"/>
      </rPr>
      <t xml:space="preserve">Фантазийные, эксклюзив:  </t>
    </r>
    <r>
      <rPr>
        <sz val="8"/>
        <rFont val="Times New Roman"/>
        <family val="1"/>
        <charset val="204"/>
      </rPr>
      <t xml:space="preserve">Метрополитан-New                                                                                                                            </t>
    </r>
    <r>
      <rPr>
        <b/>
        <u/>
        <sz val="8"/>
        <rFont val="Times New Roman"/>
        <family val="1"/>
        <charset val="204"/>
      </rPr>
      <t>Металлики: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Алюминий (ЮниМеталлик), Серебро, Титан                                                                                                             </t>
    </r>
    <r>
      <rPr>
        <b/>
        <u/>
        <sz val="8"/>
        <rFont val="Times New Roman"/>
        <family val="1"/>
        <charset val="204"/>
      </rPr>
      <t>Древесные: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Трансильвания -New</t>
    </r>
    <r>
      <rPr>
        <sz val="8"/>
        <rFont val="Times New Roman"/>
        <family val="1"/>
        <charset val="204"/>
      </rPr>
      <t xml:space="preserve">, </t>
    </r>
    <r>
      <rPr>
        <b/>
        <sz val="8"/>
        <rFont val="Times New Roman"/>
        <family val="1"/>
        <charset val="204"/>
      </rPr>
      <t xml:space="preserve">эксклюзив: </t>
    </r>
    <r>
      <rPr>
        <sz val="8"/>
        <rFont val="Times New Roman"/>
        <family val="1"/>
        <charset val="204"/>
      </rPr>
      <t>Дуб Тоскана, Ноче Дукале</t>
    </r>
  </si>
  <si>
    <r>
      <t xml:space="preserve">  </t>
    </r>
    <r>
      <rPr>
        <b/>
        <u/>
        <sz val="8"/>
        <rFont val="Times New Roman"/>
        <family val="1"/>
        <charset val="204"/>
      </rPr>
      <t xml:space="preserve">Фоновые:  </t>
    </r>
    <r>
      <rPr>
        <sz val="8"/>
        <rFont val="Times New Roman"/>
        <family val="1"/>
        <charset val="204"/>
      </rPr>
      <t xml:space="preserve">Желтый, Лайм, Оранж, Розовый                                                                                                </t>
    </r>
    <r>
      <rPr>
        <b/>
        <u/>
        <sz val="8"/>
        <rFont val="Times New Roman"/>
        <family val="1"/>
        <charset val="204"/>
      </rPr>
      <t xml:space="preserve"> эксклюзив: </t>
    </r>
    <r>
      <rPr>
        <sz val="8"/>
        <rFont val="Times New Roman"/>
        <family val="1"/>
        <charset val="204"/>
      </rPr>
      <t xml:space="preserve">Амарант, Лазурь, Мандарин,  Олива                                                                                                                                </t>
    </r>
    <r>
      <rPr>
        <b/>
        <u/>
        <sz val="8"/>
        <rFont val="Times New Roman"/>
        <family val="1"/>
        <charset val="204"/>
      </rPr>
      <t xml:space="preserve">Фантазийные, эксклюзив: </t>
    </r>
    <r>
      <rPr>
        <sz val="8"/>
        <rFont val="Times New Roman"/>
        <family val="1"/>
        <charset val="204"/>
      </rPr>
      <t xml:space="preserve"> Фейри Тейл-New                                                               </t>
    </r>
    <r>
      <rPr>
        <b/>
        <u/>
        <sz val="8"/>
        <rFont val="Times New Roman"/>
        <family val="1"/>
        <charset val="204"/>
      </rPr>
      <t xml:space="preserve">Металлик, эксклюзив: </t>
    </r>
    <r>
      <rPr>
        <sz val="8"/>
        <rFont val="Times New Roman"/>
        <family val="1"/>
        <charset val="204"/>
      </rPr>
      <t xml:space="preserve">Белый Жемчуг, Зира   </t>
    </r>
    <r>
      <rPr>
        <b/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</t>
    </r>
    <r>
      <rPr>
        <b/>
        <u/>
        <sz val="8"/>
        <rFont val="Times New Roman"/>
        <family val="1"/>
        <charset val="204"/>
      </rPr>
      <t>Древесные, эксклюзив</t>
    </r>
    <r>
      <rPr>
        <b/>
        <sz val="8"/>
        <rFont val="Times New Roman"/>
        <family val="1"/>
        <charset val="204"/>
      </rPr>
      <t xml:space="preserve">: </t>
    </r>
    <r>
      <rPr>
        <sz val="8"/>
        <rFont val="Times New Roman"/>
        <family val="1"/>
        <charset val="204"/>
      </rPr>
      <t xml:space="preserve">Манхеттен, Дуб Тоскана Дымчатый                                                                                                                      </t>
    </r>
  </si>
  <si>
    <t>Примечания:</t>
  </si>
  <si>
    <t>1. Цена плиты включает стоимость упаковки на автотранспорт (за исключением расходов на оборудование ж\д вагонов и контейнеров).</t>
  </si>
  <si>
    <t>2. Цены определены на условиях отгрузки со склада в г. Череповце.</t>
  </si>
  <si>
    <t>3. Бумага производства Interprint,Schattdecor,Impress, Suddekor.</t>
  </si>
  <si>
    <t>4. На 2-й сорт (ТУ) скидка 10%, на сорт 1/2 (ГОСТ) скидка 8%.</t>
  </si>
  <si>
    <t>5. По согласованию с заказчиком возможно изготовление других декоров и толщин.</t>
  </si>
  <si>
    <r>
      <t>Плита-основа: ДСП - группа Р2, сорт 1, мелкоструктурная, класс эмиссии Е-0.5!</t>
    </r>
    <r>
      <rPr>
        <i/>
        <sz val="10"/>
        <rFont val="Times New Roman"/>
        <family val="1"/>
        <charset val="204"/>
      </rPr>
      <t>.</t>
    </r>
  </si>
  <si>
    <r>
      <t xml:space="preserve">Облицовка: двухсторонняя. Фактура поверхности: </t>
    </r>
    <r>
      <rPr>
        <b/>
        <i/>
        <sz val="10"/>
        <rFont val="Times New Roman"/>
        <family val="1"/>
      </rPr>
      <t>поры дерева, шагрень, гладкая матовая, вудлайн.</t>
    </r>
    <r>
      <rPr>
        <i/>
        <sz val="10"/>
        <rFont val="Times New Roman"/>
        <family val="1"/>
      </rPr>
      <t xml:space="preserve"> Степень блеска: матовая.</t>
    </r>
  </si>
  <si>
    <t>АО " ЧФМК" Вологодская обл. ул.Проезжая д.4</t>
  </si>
  <si>
    <t xml:space="preserve">тел/факс (8202) 29-74-55, 29-79-77, 29-93-05, E-MAIL: ldsp@cfmk.ru, marketing@cfmk.ru </t>
  </si>
  <si>
    <t>www.cfmk.ru</t>
  </si>
  <si>
    <t xml:space="preserve"> ПРОТОКОЛ  ЦЕН№ 1/2019-ПВ</t>
  </si>
  <si>
    <t xml:space="preserve">на плиту древесностружечную повышенной водостойкости, облицованную пленками на основе термореактивных полимеров, </t>
  </si>
  <si>
    <t xml:space="preserve">Фоновые: Белый фон, Светло-Серый, Бежевый (Шампань)                                                                                                  Древесные:  Венге Линум                                                                                           </t>
  </si>
  <si>
    <t>Древесные:  Бук Бавария светлый 109, Венге Аруба, Венге Цаво, Вишня Оксфорд, Дуб Атланта, Дуб выбеленный (Поненте), Дуб Сонома 001, Дуб Шамони Темный 002, Кронберг -New, Ноче Гварнери, Ноче Экко, Ольха Натуральная, Слива Валлис, Сосна Карелия</t>
  </si>
  <si>
    <t>Фоновые:  Салатовый, Светло-синий, Серый темный, Черный                                                                                                                                                                                                                                                       Древесные: Бодега Белый 3180, Бук Натуральный, Винтерберг, Вяз Швейцарский светлый, Джара Госфорт, Дуб Кантербери, Дуб Млечный, Дуб Сонома Темный 004, Дуб Шамони Светлый,  Карамель, Ноче Мария-Луиза, Пикард, Сосна Скандинавия, Туя, Ясень Коимбра Светлый</t>
  </si>
  <si>
    <t>Фантазийные: Бетон Пайн                                                                                                                                            Фоновые: Беж Камео, Белый-Супер, Капучино                                                                                                                                                 Древесные:  Баунти,  Бодега Темный 3179, Венге Светлый, Дуб Арденский, Дуб Бунратти-New, Дуб Паллада, Дуб Честерфилд светлый 003, Дуб Честерфилд темный 005, Махагон, Орех Шоколадный (Гепланкт),  Сосна Лоредо, Таксония Белая, Таксония Медовая, Таксония Шоколадная (коричневая)-New, Ясень Анкор Белый-104, Ясень Анкор Светлый -106, Ясень Анкор Темный -105, Ясень Ориноко-New, Ясень Шимо Светлый, Ясень Шимо Темный, эксклюзив: Ясень Шимо Шоколадный-New</t>
  </si>
  <si>
    <t>Фоновые: Красный                                                                                               Фантазийные, эксклюзив:  Метрополитан-New                                                                                                                            Металлики: Алюминий (ЮниМеталлик), Серебро, Титан                                                                                                             Древесные: Трансильвания -New, эксклюзив: Дуб Тоскана, Ноче Дукале</t>
  </si>
  <si>
    <t xml:space="preserve">  Фоновые:  Желтый, Лайм, Оранж, Розовый                                                                                                 эксклюзив: Амарант, Лазурь, Мандарин,  Олива                                                                                                                                Фантазийные, эксклюзив:  Фейри Тейл-New                                                               Металлик, эксклюзив: Белый Жемчуг, Зира                                                                                                                            Древесные, эксклюзив: Манхеттен, Дуб Тоскана Дымчатый                                                                                                                      </t>
  </si>
  <si>
    <t>5. Минимальная партия в толщинах 18, 22, 25, 38 мм составляет 60 м3. По согласованию с заказчиком возможно изготовление других декоров и толщин.</t>
  </si>
  <si>
    <r>
      <t>Плита-основа: ДСП - группа Р2, повышенной водостойкости, сорт 1, мелкоструктурная, класс эмиссии Е-0,5 (СТО 00255094-067-2015)</t>
    </r>
    <r>
      <rPr>
        <i/>
        <sz val="10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</si>
</sst>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</font>
    <font>
      <b/>
      <i/>
      <u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8"/>
      <name val="Arial Cyr"/>
      <charset val="204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8" fillId="0" borderId="0" xfId="0" applyFont="1" applyBorder="1" applyAlignment="1"/>
    <xf numFmtId="0" fontId="7" fillId="0" borderId="0" xfId="0" applyFont="1" applyBorder="1" applyAlignment="1"/>
    <xf numFmtId="0" fontId="3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4" fontId="14" fillId="2" borderId="18" xfId="0" applyNumberFormat="1" applyFont="1" applyFill="1" applyBorder="1" applyAlignment="1">
      <alignment horizontal="center" vertical="center"/>
    </xf>
    <xf numFmtId="4" fontId="14" fillId="2" borderId="19" xfId="0" applyNumberFormat="1" applyFont="1" applyFill="1" applyBorder="1" applyAlignment="1">
      <alignment horizontal="center" vertical="center"/>
    </xf>
    <xf numFmtId="4" fontId="14" fillId="2" borderId="20" xfId="0" applyNumberFormat="1" applyFont="1" applyFill="1" applyBorder="1" applyAlignment="1">
      <alignment horizontal="center" vertical="center"/>
    </xf>
    <xf numFmtId="4" fontId="14" fillId="2" borderId="2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0" fontId="15" fillId="0" borderId="0" xfId="0" applyFont="1" applyBorder="1"/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4" fontId="14" fillId="0" borderId="24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/>
    <xf numFmtId="0" fontId="16" fillId="0" borderId="0" xfId="0" applyFont="1" applyBorder="1" applyAlignment="1">
      <alignment horizontal="center"/>
    </xf>
    <xf numFmtId="0" fontId="17" fillId="0" borderId="0" xfId="0" applyFont="1" applyBorder="1"/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4" fontId="14" fillId="0" borderId="22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8" fillId="0" borderId="0" xfId="0" applyFont="1" applyFill="1" applyBorder="1"/>
    <xf numFmtId="0" fontId="19" fillId="0" borderId="0" xfId="0" applyFont="1" applyBorder="1" applyAlignment="1">
      <alignment horizontal="center"/>
    </xf>
    <xf numFmtId="0" fontId="18" fillId="0" borderId="0" xfId="0" applyFont="1"/>
    <xf numFmtId="0" fontId="20" fillId="0" borderId="0" xfId="0" applyFont="1"/>
    <xf numFmtId="0" fontId="7" fillId="0" borderId="0" xfId="0" applyFont="1" applyAlignment="1"/>
    <xf numFmtId="0" fontId="18" fillId="0" borderId="0" xfId="0" applyFont="1" applyBorder="1"/>
    <xf numFmtId="0" fontId="7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0" fontId="0" fillId="0" borderId="0" xfId="0" applyBorder="1"/>
    <xf numFmtId="0" fontId="13" fillId="2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66</xdr:row>
      <xdr:rowOff>0</xdr:rowOff>
    </xdr:from>
    <xdr:to>
      <xdr:col>0</xdr:col>
      <xdr:colOff>409575</xdr:colOff>
      <xdr:row>67</xdr:row>
      <xdr:rowOff>9525</xdr:rowOff>
    </xdr:to>
    <xdr:pic>
      <xdr:nvPicPr>
        <xdr:cNvPr id="2" name="Picture 1" descr="Лого для вставк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2258675"/>
          <a:ext cx="390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66</xdr:row>
      <xdr:rowOff>0</xdr:rowOff>
    </xdr:from>
    <xdr:to>
      <xdr:col>0</xdr:col>
      <xdr:colOff>409575</xdr:colOff>
      <xdr:row>68</xdr:row>
      <xdr:rowOff>66675</xdr:rowOff>
    </xdr:to>
    <xdr:pic>
      <xdr:nvPicPr>
        <xdr:cNvPr id="3" name="Picture 1" descr="Лого для вставки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12258675"/>
          <a:ext cx="3905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54</xdr:row>
      <xdr:rowOff>0</xdr:rowOff>
    </xdr:from>
    <xdr:to>
      <xdr:col>0</xdr:col>
      <xdr:colOff>409575</xdr:colOff>
      <xdr:row>55</xdr:row>
      <xdr:rowOff>9525</xdr:rowOff>
    </xdr:to>
    <xdr:pic>
      <xdr:nvPicPr>
        <xdr:cNvPr id="2" name="Picture 1" descr="Лого для вставк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0410825"/>
          <a:ext cx="390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54</xdr:row>
      <xdr:rowOff>0</xdr:rowOff>
    </xdr:from>
    <xdr:to>
      <xdr:col>0</xdr:col>
      <xdr:colOff>409575</xdr:colOff>
      <xdr:row>56</xdr:row>
      <xdr:rowOff>66675</xdr:rowOff>
    </xdr:to>
    <xdr:pic>
      <xdr:nvPicPr>
        <xdr:cNvPr id="3" name="Picture 1" descr="Лого для вставки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10410825"/>
          <a:ext cx="3905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fmk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fm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view="pageBreakPreview" topLeftCell="A41" zoomScaleNormal="100" workbookViewId="0">
      <selection activeCell="E56" sqref="E56:G56"/>
    </sheetView>
  </sheetViews>
  <sheetFormatPr defaultRowHeight="12.75"/>
  <cols>
    <col min="1" max="1" width="7.7109375" style="2" customWidth="1"/>
    <col min="2" max="2" width="56.85546875" style="2" customWidth="1"/>
    <col min="3" max="3" width="8.42578125" style="2" customWidth="1"/>
    <col min="4" max="4" width="16.85546875" style="2" customWidth="1"/>
    <col min="5" max="6" width="8.140625" style="2" customWidth="1"/>
    <col min="7" max="7" width="3.5703125" style="2" customWidth="1"/>
    <col min="8" max="10" width="9.140625" style="2"/>
    <col min="11" max="11" width="13.7109375" style="4" bestFit="1" customWidth="1"/>
    <col min="12" max="12" width="14.5703125" style="4" bestFit="1" customWidth="1"/>
    <col min="13" max="13" width="20.85546875" style="4" bestFit="1" customWidth="1"/>
    <col min="14" max="25" width="9.140625" style="2"/>
  </cols>
  <sheetData>
    <row r="1" spans="1:15" ht="23.25" customHeight="1">
      <c r="A1" s="1" t="s">
        <v>0</v>
      </c>
      <c r="E1" s="3" t="s">
        <v>1</v>
      </c>
      <c r="F1" s="3"/>
      <c r="G1" s="3"/>
    </row>
    <row r="2" spans="1:15" ht="12.75" customHeight="1">
      <c r="A2" s="5" t="s">
        <v>2</v>
      </c>
      <c r="B2" s="5"/>
      <c r="D2" s="6" t="s">
        <v>3</v>
      </c>
      <c r="E2" s="6"/>
      <c r="F2" s="6"/>
      <c r="G2" s="6"/>
      <c r="H2" s="7"/>
    </row>
    <row r="3" spans="1:15" ht="12.75" customHeight="1">
      <c r="A3" s="5" t="s">
        <v>4</v>
      </c>
      <c r="B3" s="5"/>
      <c r="D3" s="6" t="s">
        <v>5</v>
      </c>
      <c r="E3" s="6"/>
      <c r="F3" s="6"/>
      <c r="G3" s="6"/>
      <c r="H3" s="7"/>
    </row>
    <row r="4" spans="1:15" ht="20.25" customHeight="1">
      <c r="A4" s="5" t="s">
        <v>6</v>
      </c>
      <c r="B4" s="5"/>
      <c r="D4" s="8" t="s">
        <v>7</v>
      </c>
      <c r="E4" s="8"/>
      <c r="F4" s="8"/>
      <c r="G4" s="8"/>
      <c r="H4" s="8"/>
    </row>
    <row r="5" spans="1:15" ht="16.5" customHeight="1">
      <c r="A5" s="5" t="s">
        <v>8</v>
      </c>
      <c r="B5" s="5"/>
      <c r="F5" s="9"/>
    </row>
    <row r="6" spans="1:15" ht="19.5">
      <c r="A6" s="10" t="s">
        <v>9</v>
      </c>
      <c r="B6" s="10"/>
      <c r="C6" s="10"/>
      <c r="D6" s="10"/>
      <c r="E6" s="10"/>
      <c r="F6" s="10"/>
      <c r="G6" s="10"/>
    </row>
    <row r="7" spans="1:15" ht="13.5">
      <c r="A7" s="11" t="s">
        <v>10</v>
      </c>
      <c r="B7" s="11"/>
      <c r="C7" s="11"/>
      <c r="D7" s="11"/>
      <c r="E7" s="11"/>
      <c r="F7" s="11"/>
      <c r="G7" s="11"/>
      <c r="H7" s="9"/>
    </row>
    <row r="8" spans="1:15" ht="13.5">
      <c r="A8" s="11" t="s">
        <v>11</v>
      </c>
      <c r="B8" s="11"/>
      <c r="C8" s="11"/>
      <c r="D8" s="11"/>
      <c r="E8" s="11"/>
      <c r="F8" s="11"/>
      <c r="G8" s="11"/>
    </row>
    <row r="9" spans="1:15">
      <c r="A9" s="12" t="s">
        <v>12</v>
      </c>
      <c r="B9" s="12"/>
      <c r="C9" s="12"/>
      <c r="D9" s="12"/>
      <c r="E9" s="12"/>
      <c r="F9" s="12"/>
      <c r="G9" s="12"/>
    </row>
    <row r="10" spans="1:15" ht="1.5" customHeight="1">
      <c r="A10" s="13"/>
      <c r="B10" s="13"/>
      <c r="C10" s="13"/>
      <c r="D10" s="13"/>
      <c r="E10" s="13"/>
      <c r="F10" s="13"/>
      <c r="H10" s="14"/>
      <c r="I10" s="14"/>
      <c r="J10" s="14"/>
      <c r="K10" s="14"/>
      <c r="L10" s="14"/>
      <c r="M10" s="14"/>
      <c r="N10" s="14"/>
      <c r="O10" s="14"/>
    </row>
    <row r="11" spans="1:15" ht="14.25" thickBot="1">
      <c r="A11" s="15"/>
      <c r="B11" s="15"/>
      <c r="C11" s="15" t="s">
        <v>13</v>
      </c>
      <c r="D11" s="16" t="s">
        <v>14</v>
      </c>
      <c r="F11" s="17"/>
      <c r="H11" s="18"/>
      <c r="I11" s="18"/>
      <c r="J11" s="18"/>
      <c r="K11" s="18"/>
      <c r="L11" s="18"/>
      <c r="M11" s="18"/>
      <c r="N11" s="18"/>
      <c r="O11" s="18"/>
    </row>
    <row r="12" spans="1:15" ht="26.25" customHeight="1">
      <c r="A12" s="19" t="s">
        <v>15</v>
      </c>
      <c r="B12" s="19" t="s">
        <v>16</v>
      </c>
      <c r="C12" s="19" t="s">
        <v>17</v>
      </c>
      <c r="D12" s="20" t="s">
        <v>18</v>
      </c>
      <c r="E12" s="21"/>
      <c r="F12" s="21"/>
      <c r="G12" s="22"/>
      <c r="H12" s="14"/>
      <c r="I12" s="14"/>
      <c r="J12" s="14"/>
      <c r="K12" s="14"/>
      <c r="L12" s="14"/>
      <c r="M12" s="14"/>
      <c r="N12" s="14"/>
      <c r="O12" s="14"/>
    </row>
    <row r="13" spans="1:15" ht="15" customHeight="1" thickBot="1">
      <c r="A13" s="23"/>
      <c r="B13" s="23"/>
      <c r="C13" s="23"/>
      <c r="D13" s="24"/>
      <c r="E13" s="25"/>
      <c r="F13" s="25"/>
      <c r="G13" s="26"/>
      <c r="H13" s="27"/>
      <c r="I13" s="27"/>
      <c r="J13" s="27"/>
      <c r="K13" s="27"/>
      <c r="L13" s="27"/>
      <c r="M13" s="27"/>
      <c r="N13" s="27"/>
      <c r="O13" s="27"/>
    </row>
    <row r="14" spans="1:15" s="2" customFormat="1" ht="13.5" thickBot="1">
      <c r="A14" s="28"/>
      <c r="B14" s="28"/>
      <c r="C14" s="28"/>
      <c r="D14" s="29" t="s">
        <v>19</v>
      </c>
      <c r="E14" s="30" t="s">
        <v>20</v>
      </c>
      <c r="F14" s="31"/>
      <c r="G14" s="32"/>
      <c r="H14" s="14"/>
      <c r="I14" s="14"/>
      <c r="J14" s="14"/>
      <c r="K14" s="14"/>
      <c r="L14" s="14"/>
      <c r="M14" s="14"/>
      <c r="N14" s="14"/>
      <c r="O14" s="14"/>
    </row>
    <row r="15" spans="1:15" s="2" customFormat="1" ht="12" customHeight="1">
      <c r="A15" s="33">
        <v>0</v>
      </c>
      <c r="B15" s="34" t="s">
        <v>21</v>
      </c>
      <c r="C15" s="35" t="s">
        <v>22</v>
      </c>
      <c r="D15" s="36">
        <f>D22-3.33</f>
        <v>195.82999999999998</v>
      </c>
      <c r="E15" s="37">
        <f>D15*1.2</f>
        <v>234.99599999999998</v>
      </c>
      <c r="F15" s="38"/>
      <c r="G15" s="39"/>
      <c r="H15" s="14"/>
      <c r="I15" s="14"/>
      <c r="J15" s="14"/>
      <c r="K15" s="14"/>
      <c r="L15" s="14"/>
      <c r="M15" s="14"/>
      <c r="N15" s="14"/>
      <c r="O15" s="14"/>
    </row>
    <row r="16" spans="1:15" s="2" customFormat="1" ht="12" customHeight="1">
      <c r="A16" s="40"/>
      <c r="B16" s="41"/>
      <c r="C16" s="42" t="s">
        <v>23</v>
      </c>
      <c r="D16" s="43">
        <f>D23-3.33</f>
        <v>191.67</v>
      </c>
      <c r="E16" s="44">
        <f t="shared" ref="E16:E56" si="0">D16*1.2</f>
        <v>230.00399999999999</v>
      </c>
      <c r="F16" s="45"/>
      <c r="G16" s="46"/>
      <c r="H16" s="14"/>
      <c r="I16" s="14"/>
      <c r="J16" s="14"/>
      <c r="K16" s="47"/>
      <c r="L16" s="47"/>
      <c r="M16" s="47"/>
      <c r="N16" s="14"/>
      <c r="O16" s="14"/>
    </row>
    <row r="17" spans="1:15" s="2" customFormat="1" ht="12" customHeight="1">
      <c r="A17" s="40"/>
      <c r="B17" s="41"/>
      <c r="C17" s="48">
        <v>18</v>
      </c>
      <c r="D17" s="49">
        <f t="shared" ref="D17:D21" si="1">D24-3.33</f>
        <v>211.67</v>
      </c>
      <c r="E17" s="50">
        <f t="shared" si="0"/>
        <v>254.00399999999996</v>
      </c>
      <c r="F17" s="51"/>
      <c r="G17" s="52"/>
      <c r="H17" s="14"/>
      <c r="I17" s="14"/>
      <c r="J17" s="14"/>
      <c r="K17" s="53"/>
      <c r="L17" s="53"/>
      <c r="M17" s="53"/>
      <c r="N17" s="14"/>
      <c r="O17" s="14"/>
    </row>
    <row r="18" spans="1:15" s="2" customFormat="1" ht="12" customHeight="1">
      <c r="A18" s="40"/>
      <c r="B18" s="41"/>
      <c r="C18" s="48">
        <v>22</v>
      </c>
      <c r="D18" s="49">
        <f t="shared" si="1"/>
        <v>236.67</v>
      </c>
      <c r="E18" s="50">
        <f t="shared" si="0"/>
        <v>284.00399999999996</v>
      </c>
      <c r="F18" s="51"/>
      <c r="G18" s="52"/>
      <c r="H18" s="14"/>
      <c r="I18" s="14"/>
      <c r="J18" s="14"/>
      <c r="K18" s="53"/>
      <c r="L18" s="53"/>
      <c r="M18" s="53"/>
      <c r="N18" s="14"/>
      <c r="O18" s="14"/>
    </row>
    <row r="19" spans="1:15" s="2" customFormat="1" ht="12" customHeight="1">
      <c r="A19" s="40"/>
      <c r="B19" s="41"/>
      <c r="C19" s="48">
        <v>25</v>
      </c>
      <c r="D19" s="49">
        <f t="shared" si="1"/>
        <v>257.5</v>
      </c>
      <c r="E19" s="50">
        <f t="shared" si="0"/>
        <v>309</v>
      </c>
      <c r="F19" s="51"/>
      <c r="G19" s="52"/>
      <c r="H19" s="14"/>
      <c r="I19" s="14"/>
      <c r="J19" s="14"/>
      <c r="K19" s="53"/>
      <c r="L19" s="53"/>
      <c r="M19" s="53"/>
      <c r="N19" s="14"/>
      <c r="O19" s="14"/>
    </row>
    <row r="20" spans="1:15" s="2" customFormat="1" ht="12" customHeight="1">
      <c r="A20" s="40"/>
      <c r="B20" s="41"/>
      <c r="C20" s="48">
        <v>32</v>
      </c>
      <c r="D20" s="49">
        <f t="shared" si="1"/>
        <v>386.67</v>
      </c>
      <c r="E20" s="50">
        <f t="shared" si="0"/>
        <v>464.00400000000002</v>
      </c>
      <c r="F20" s="51"/>
      <c r="G20" s="52"/>
      <c r="H20" s="14"/>
      <c r="I20" s="14"/>
      <c r="J20" s="14"/>
      <c r="K20" s="53"/>
      <c r="L20" s="53"/>
      <c r="M20" s="53"/>
      <c r="N20" s="14"/>
      <c r="O20" s="14"/>
    </row>
    <row r="21" spans="1:15" s="2" customFormat="1" ht="12" customHeight="1" thickBot="1">
      <c r="A21" s="54"/>
      <c r="B21" s="55"/>
      <c r="C21" s="56">
        <v>38</v>
      </c>
      <c r="D21" s="57">
        <f t="shared" si="1"/>
        <v>422.50000000000006</v>
      </c>
      <c r="E21" s="58">
        <f t="shared" si="0"/>
        <v>507.00000000000006</v>
      </c>
      <c r="F21" s="59"/>
      <c r="G21" s="60"/>
      <c r="H21" s="14"/>
      <c r="I21" s="14"/>
      <c r="J21" s="14"/>
      <c r="K21" s="53"/>
      <c r="L21" s="53"/>
      <c r="M21" s="53"/>
      <c r="N21" s="14"/>
      <c r="O21" s="14"/>
    </row>
    <row r="22" spans="1:15" s="2" customFormat="1" ht="14.25" customHeight="1">
      <c r="A22" s="33">
        <v>1</v>
      </c>
      <c r="B22" s="34" t="s">
        <v>24</v>
      </c>
      <c r="C22" s="35" t="s">
        <v>22</v>
      </c>
      <c r="D22" s="36">
        <f>D23+4.16</f>
        <v>199.16</v>
      </c>
      <c r="E22" s="37">
        <f t="shared" si="0"/>
        <v>238.99199999999999</v>
      </c>
      <c r="F22" s="38"/>
      <c r="G22" s="39"/>
      <c r="H22" s="14"/>
      <c r="I22" s="14"/>
      <c r="J22" s="14"/>
      <c r="K22" s="14"/>
      <c r="L22" s="14"/>
      <c r="M22" s="14"/>
      <c r="N22" s="14"/>
      <c r="O22" s="14"/>
    </row>
    <row r="23" spans="1:15" s="2" customFormat="1" ht="14.25" customHeight="1">
      <c r="A23" s="40"/>
      <c r="B23" s="41"/>
      <c r="C23" s="42" t="s">
        <v>23</v>
      </c>
      <c r="D23" s="43">
        <v>195</v>
      </c>
      <c r="E23" s="44">
        <f t="shared" si="0"/>
        <v>234</v>
      </c>
      <c r="F23" s="45"/>
      <c r="G23" s="46"/>
      <c r="H23" s="14"/>
      <c r="I23" s="14"/>
      <c r="J23" s="14"/>
      <c r="K23" s="47"/>
      <c r="L23" s="47"/>
      <c r="M23" s="47"/>
      <c r="N23" s="14"/>
      <c r="O23" s="14"/>
    </row>
    <row r="24" spans="1:15" s="2" customFormat="1" ht="14.25" customHeight="1">
      <c r="A24" s="40"/>
      <c r="B24" s="41"/>
      <c r="C24" s="48">
        <v>18</v>
      </c>
      <c r="D24" s="49">
        <f>D23+20</f>
        <v>215</v>
      </c>
      <c r="E24" s="50">
        <f t="shared" si="0"/>
        <v>258</v>
      </c>
      <c r="F24" s="51"/>
      <c r="G24" s="52"/>
      <c r="H24" s="14"/>
      <c r="I24" s="14"/>
      <c r="J24" s="14"/>
      <c r="K24" s="53"/>
      <c r="L24" s="53"/>
      <c r="M24" s="53"/>
      <c r="N24" s="14"/>
      <c r="O24" s="14"/>
    </row>
    <row r="25" spans="1:15" s="2" customFormat="1" ht="14.25" customHeight="1">
      <c r="A25" s="40"/>
      <c r="B25" s="41"/>
      <c r="C25" s="48">
        <v>22</v>
      </c>
      <c r="D25" s="49">
        <f>D23+45</f>
        <v>240</v>
      </c>
      <c r="E25" s="50">
        <f t="shared" si="0"/>
        <v>288</v>
      </c>
      <c r="F25" s="51"/>
      <c r="G25" s="52"/>
      <c r="H25" s="14"/>
      <c r="I25" s="14"/>
      <c r="J25" s="14"/>
      <c r="K25" s="53"/>
      <c r="L25" s="53"/>
      <c r="M25" s="53"/>
      <c r="N25" s="14"/>
      <c r="O25" s="14"/>
    </row>
    <row r="26" spans="1:15" s="2" customFormat="1" ht="14.25" customHeight="1">
      <c r="A26" s="40"/>
      <c r="B26" s="41"/>
      <c r="C26" s="48">
        <v>25</v>
      </c>
      <c r="D26" s="49">
        <f>D23+65.83</f>
        <v>260.83</v>
      </c>
      <c r="E26" s="50">
        <f t="shared" si="0"/>
        <v>312.99599999999998</v>
      </c>
      <c r="F26" s="51"/>
      <c r="G26" s="52"/>
      <c r="H26" s="14"/>
      <c r="I26" s="14"/>
      <c r="J26" s="14"/>
      <c r="K26" s="53"/>
      <c r="L26" s="53"/>
      <c r="M26" s="53"/>
      <c r="N26" s="14"/>
      <c r="O26" s="14"/>
    </row>
    <row r="27" spans="1:15" s="2" customFormat="1" ht="14.25" customHeight="1">
      <c r="A27" s="40"/>
      <c r="B27" s="41"/>
      <c r="C27" s="48">
        <v>32</v>
      </c>
      <c r="D27" s="49">
        <f>D23+195</f>
        <v>390</v>
      </c>
      <c r="E27" s="50">
        <f t="shared" si="0"/>
        <v>468</v>
      </c>
      <c r="F27" s="51"/>
      <c r="G27" s="52"/>
      <c r="H27" s="14"/>
      <c r="I27" s="14"/>
      <c r="J27" s="14"/>
      <c r="K27" s="53"/>
      <c r="L27" s="53"/>
      <c r="M27" s="53"/>
      <c r="N27" s="14"/>
      <c r="O27" s="14"/>
    </row>
    <row r="28" spans="1:15" s="2" customFormat="1" ht="14.25" customHeight="1" thickBot="1">
      <c r="A28" s="54"/>
      <c r="B28" s="55"/>
      <c r="C28" s="56">
        <v>38</v>
      </c>
      <c r="D28" s="57">
        <f>D23+230.83</f>
        <v>425.83000000000004</v>
      </c>
      <c r="E28" s="58">
        <f t="shared" si="0"/>
        <v>510.99600000000004</v>
      </c>
      <c r="F28" s="59"/>
      <c r="G28" s="60"/>
      <c r="H28" s="14"/>
      <c r="I28" s="14"/>
      <c r="J28" s="14"/>
      <c r="K28" s="53"/>
      <c r="L28" s="53"/>
      <c r="M28" s="53"/>
      <c r="N28" s="14"/>
      <c r="O28" s="14"/>
    </row>
    <row r="29" spans="1:15" s="2" customFormat="1" ht="14.25" customHeight="1">
      <c r="A29" s="33">
        <v>2</v>
      </c>
      <c r="B29" s="34" t="s">
        <v>25</v>
      </c>
      <c r="C29" s="35" t="s">
        <v>22</v>
      </c>
      <c r="D29" s="36">
        <f>D22+6.67</f>
        <v>205.82999999999998</v>
      </c>
      <c r="E29" s="37">
        <f t="shared" si="0"/>
        <v>246.99599999999998</v>
      </c>
      <c r="F29" s="38"/>
      <c r="G29" s="39"/>
      <c r="H29" s="14"/>
      <c r="I29" s="14"/>
      <c r="J29" s="14"/>
      <c r="K29" s="53"/>
      <c r="L29" s="53"/>
      <c r="M29" s="53"/>
      <c r="N29" s="14"/>
      <c r="O29" s="14"/>
    </row>
    <row r="30" spans="1:15" s="2" customFormat="1" ht="14.25" customHeight="1">
      <c r="A30" s="40"/>
      <c r="B30" s="41"/>
      <c r="C30" s="42" t="s">
        <v>23</v>
      </c>
      <c r="D30" s="43">
        <f>D23+6.67</f>
        <v>201.67</v>
      </c>
      <c r="E30" s="44">
        <f t="shared" si="0"/>
        <v>242.00399999999996</v>
      </c>
      <c r="F30" s="45"/>
      <c r="G30" s="46"/>
      <c r="H30" s="61"/>
      <c r="I30" s="61"/>
      <c r="J30" s="61"/>
      <c r="K30" s="62"/>
      <c r="L30" s="53"/>
      <c r="M30" s="53"/>
      <c r="N30" s="61"/>
      <c r="O30" s="61"/>
    </row>
    <row r="31" spans="1:15" s="2" customFormat="1" ht="14.25" customHeight="1">
      <c r="A31" s="40"/>
      <c r="B31" s="41"/>
      <c r="C31" s="48">
        <v>18</v>
      </c>
      <c r="D31" s="49">
        <f t="shared" ref="D31:D35" si="2">D24+6.67</f>
        <v>221.67</v>
      </c>
      <c r="E31" s="50">
        <f t="shared" si="0"/>
        <v>266.00399999999996</v>
      </c>
      <c r="F31" s="51"/>
      <c r="G31" s="52"/>
      <c r="H31" s="61"/>
      <c r="I31" s="61"/>
      <c r="J31" s="61"/>
      <c r="K31" s="63"/>
      <c r="L31" s="53"/>
      <c r="M31" s="63"/>
      <c r="N31" s="61"/>
      <c r="O31" s="61"/>
    </row>
    <row r="32" spans="1:15" s="2" customFormat="1" ht="14.25" customHeight="1">
      <c r="A32" s="40"/>
      <c r="B32" s="41"/>
      <c r="C32" s="48">
        <v>22</v>
      </c>
      <c r="D32" s="49">
        <f t="shared" si="2"/>
        <v>246.67</v>
      </c>
      <c r="E32" s="50">
        <f t="shared" si="0"/>
        <v>296.00399999999996</v>
      </c>
      <c r="F32" s="51"/>
      <c r="G32" s="52"/>
      <c r="H32" s="61"/>
      <c r="I32" s="61"/>
      <c r="J32" s="61"/>
      <c r="K32" s="63"/>
      <c r="L32" s="53"/>
      <c r="M32" s="63"/>
      <c r="N32" s="61"/>
      <c r="O32" s="61"/>
    </row>
    <row r="33" spans="1:15" s="2" customFormat="1" ht="14.25" customHeight="1">
      <c r="A33" s="40"/>
      <c r="B33" s="41"/>
      <c r="C33" s="48">
        <v>25</v>
      </c>
      <c r="D33" s="49">
        <f t="shared" si="2"/>
        <v>267.5</v>
      </c>
      <c r="E33" s="50">
        <f t="shared" si="0"/>
        <v>321</v>
      </c>
      <c r="F33" s="51"/>
      <c r="G33" s="52"/>
      <c r="H33" s="61"/>
      <c r="I33" s="61"/>
      <c r="J33" s="61"/>
      <c r="K33" s="63"/>
      <c r="L33" s="53"/>
      <c r="M33" s="63"/>
      <c r="N33" s="61"/>
      <c r="O33" s="61"/>
    </row>
    <row r="34" spans="1:15" s="2" customFormat="1" ht="14.25" customHeight="1">
      <c r="A34" s="40"/>
      <c r="B34" s="41"/>
      <c r="C34" s="48">
        <v>32</v>
      </c>
      <c r="D34" s="49">
        <f t="shared" si="2"/>
        <v>396.67</v>
      </c>
      <c r="E34" s="50">
        <f t="shared" si="0"/>
        <v>476.00400000000002</v>
      </c>
      <c r="F34" s="51"/>
      <c r="G34" s="52"/>
      <c r="H34" s="61"/>
      <c r="I34" s="61"/>
      <c r="J34" s="61"/>
      <c r="K34" s="63"/>
      <c r="L34" s="53"/>
      <c r="M34" s="53"/>
      <c r="N34" s="61"/>
      <c r="O34" s="61"/>
    </row>
    <row r="35" spans="1:15" s="2" customFormat="1" ht="14.25" customHeight="1" thickBot="1">
      <c r="A35" s="54"/>
      <c r="B35" s="55"/>
      <c r="C35" s="56">
        <v>38</v>
      </c>
      <c r="D35" s="57">
        <f t="shared" si="2"/>
        <v>432.50000000000006</v>
      </c>
      <c r="E35" s="58">
        <f t="shared" si="0"/>
        <v>519</v>
      </c>
      <c r="F35" s="59"/>
      <c r="G35" s="60"/>
      <c r="H35" s="61"/>
      <c r="I35" s="61"/>
      <c r="J35" s="61"/>
      <c r="K35" s="63"/>
      <c r="L35" s="53"/>
      <c r="M35" s="53"/>
      <c r="N35" s="61"/>
      <c r="O35" s="61"/>
    </row>
    <row r="36" spans="1:15" s="2" customFormat="1" ht="18.75" customHeight="1">
      <c r="A36" s="33">
        <v>3</v>
      </c>
      <c r="B36" s="34" t="s">
        <v>26</v>
      </c>
      <c r="C36" s="35" t="s">
        <v>22</v>
      </c>
      <c r="D36" s="36">
        <f>D29+4.16</f>
        <v>209.98999999999998</v>
      </c>
      <c r="E36" s="37">
        <f t="shared" si="0"/>
        <v>251.98799999999997</v>
      </c>
      <c r="F36" s="38"/>
      <c r="G36" s="39"/>
      <c r="H36" s="61"/>
      <c r="I36" s="61"/>
      <c r="J36" s="61"/>
      <c r="K36" s="63"/>
      <c r="L36" s="53"/>
      <c r="M36" s="53"/>
      <c r="N36" s="61"/>
      <c r="O36" s="61"/>
    </row>
    <row r="37" spans="1:15" s="2" customFormat="1" ht="18.75" customHeight="1">
      <c r="A37" s="40"/>
      <c r="B37" s="64"/>
      <c r="C37" s="42" t="s">
        <v>23</v>
      </c>
      <c r="D37" s="43">
        <f>D30+4.16</f>
        <v>205.82999999999998</v>
      </c>
      <c r="E37" s="44">
        <f t="shared" si="0"/>
        <v>246.99599999999998</v>
      </c>
      <c r="F37" s="45"/>
      <c r="G37" s="46"/>
      <c r="H37" s="61"/>
      <c r="I37" s="61"/>
      <c r="J37" s="61"/>
      <c r="K37" s="63"/>
      <c r="L37" s="53"/>
      <c r="M37" s="53"/>
      <c r="N37" s="61"/>
      <c r="O37" s="61"/>
    </row>
    <row r="38" spans="1:15" s="2" customFormat="1" ht="18.75" customHeight="1">
      <c r="A38" s="40"/>
      <c r="B38" s="64"/>
      <c r="C38" s="48">
        <v>18</v>
      </c>
      <c r="D38" s="49">
        <f t="shared" ref="D38:D42" si="3">D31+4.16</f>
        <v>225.82999999999998</v>
      </c>
      <c r="E38" s="50">
        <f t="shared" si="0"/>
        <v>270.99599999999998</v>
      </c>
      <c r="F38" s="51"/>
      <c r="G38" s="52"/>
      <c r="H38" s="61"/>
      <c r="I38" s="61"/>
      <c r="J38" s="61"/>
      <c r="K38" s="63"/>
      <c r="L38" s="53"/>
      <c r="M38" s="53"/>
      <c r="N38" s="61"/>
      <c r="O38" s="61"/>
    </row>
    <row r="39" spans="1:15" s="2" customFormat="1" ht="18.75" customHeight="1">
      <c r="A39" s="40"/>
      <c r="B39" s="64"/>
      <c r="C39" s="48">
        <v>22</v>
      </c>
      <c r="D39" s="49">
        <f t="shared" si="3"/>
        <v>250.82999999999998</v>
      </c>
      <c r="E39" s="50">
        <f t="shared" si="0"/>
        <v>300.99599999999998</v>
      </c>
      <c r="F39" s="51"/>
      <c r="G39" s="52"/>
      <c r="H39" s="61"/>
      <c r="I39" s="61"/>
      <c r="J39" s="61"/>
      <c r="K39" s="63"/>
      <c r="L39" s="53"/>
      <c r="M39" s="53"/>
      <c r="N39" s="61"/>
      <c r="O39" s="61"/>
    </row>
    <row r="40" spans="1:15" ht="18.75" customHeight="1">
      <c r="A40" s="40"/>
      <c r="B40" s="64"/>
      <c r="C40" s="48">
        <v>25</v>
      </c>
      <c r="D40" s="49">
        <f t="shared" si="3"/>
        <v>271.66000000000003</v>
      </c>
      <c r="E40" s="50">
        <f t="shared" si="0"/>
        <v>325.99200000000002</v>
      </c>
      <c r="F40" s="51"/>
      <c r="G40" s="52"/>
      <c r="H40" s="61"/>
      <c r="I40" s="61"/>
      <c r="J40" s="61"/>
      <c r="K40" s="63"/>
      <c r="L40" s="53"/>
      <c r="M40" s="53"/>
      <c r="N40" s="61"/>
      <c r="O40" s="61"/>
    </row>
    <row r="41" spans="1:15" ht="18.75" customHeight="1">
      <c r="A41" s="40"/>
      <c r="B41" s="64"/>
      <c r="C41" s="48">
        <v>32</v>
      </c>
      <c r="D41" s="49">
        <f t="shared" si="3"/>
        <v>400.83000000000004</v>
      </c>
      <c r="E41" s="50">
        <f t="shared" si="0"/>
        <v>480.99600000000004</v>
      </c>
      <c r="F41" s="51"/>
      <c r="G41" s="52"/>
      <c r="H41" s="61"/>
      <c r="I41" s="61"/>
      <c r="J41" s="61"/>
      <c r="K41" s="63"/>
      <c r="L41" s="53"/>
      <c r="M41" s="53"/>
      <c r="N41" s="61"/>
      <c r="O41" s="61"/>
    </row>
    <row r="42" spans="1:15" ht="18.75" customHeight="1" thickBot="1">
      <c r="A42" s="54"/>
      <c r="B42" s="65"/>
      <c r="C42" s="56">
        <v>38</v>
      </c>
      <c r="D42" s="57">
        <f t="shared" si="3"/>
        <v>436.66000000000008</v>
      </c>
      <c r="E42" s="58">
        <f t="shared" si="0"/>
        <v>523.99200000000008</v>
      </c>
      <c r="F42" s="59"/>
      <c r="G42" s="60"/>
      <c r="H42" s="61"/>
      <c r="I42" s="61"/>
      <c r="J42" s="61"/>
      <c r="K42" s="63"/>
      <c r="L42" s="53"/>
      <c r="M42" s="53"/>
      <c r="N42" s="61"/>
      <c r="O42" s="61"/>
    </row>
    <row r="43" spans="1:15" ht="14.25" customHeight="1">
      <c r="A43" s="33">
        <v>4</v>
      </c>
      <c r="B43" s="34" t="s">
        <v>27</v>
      </c>
      <c r="C43" s="35" t="s">
        <v>22</v>
      </c>
      <c r="D43" s="66">
        <f>D36+10</f>
        <v>219.98999999999998</v>
      </c>
      <c r="E43" s="37">
        <f t="shared" si="0"/>
        <v>263.98799999999994</v>
      </c>
      <c r="F43" s="38"/>
      <c r="G43" s="39"/>
      <c r="H43" s="61"/>
      <c r="I43" s="61"/>
      <c r="J43" s="61"/>
      <c r="K43" s="63"/>
      <c r="L43" s="53"/>
      <c r="M43" s="53"/>
      <c r="N43" s="61"/>
      <c r="O43" s="61"/>
    </row>
    <row r="44" spans="1:15" ht="14.25" customHeight="1">
      <c r="A44" s="40"/>
      <c r="B44" s="41"/>
      <c r="C44" s="42" t="s">
        <v>23</v>
      </c>
      <c r="D44" s="43">
        <f>D37+10</f>
        <v>215.82999999999998</v>
      </c>
      <c r="E44" s="44">
        <f t="shared" si="0"/>
        <v>258.99599999999998</v>
      </c>
      <c r="F44" s="45"/>
      <c r="G44" s="46"/>
      <c r="H44" s="61"/>
      <c r="I44" s="61"/>
      <c r="J44" s="61"/>
      <c r="K44" s="63"/>
      <c r="L44" s="63"/>
      <c r="M44" s="63"/>
      <c r="N44" s="61"/>
      <c r="O44" s="61"/>
    </row>
    <row r="45" spans="1:15" ht="14.25" customHeight="1">
      <c r="A45" s="40"/>
      <c r="B45" s="41"/>
      <c r="C45" s="48">
        <v>18</v>
      </c>
      <c r="D45" s="67">
        <f t="shared" ref="D45:D49" si="4">D38+10</f>
        <v>235.82999999999998</v>
      </c>
      <c r="E45" s="50">
        <f t="shared" si="0"/>
        <v>282.99599999999998</v>
      </c>
      <c r="F45" s="51"/>
      <c r="G45" s="52"/>
      <c r="H45" s="61"/>
      <c r="I45" s="61"/>
      <c r="J45" s="61"/>
      <c r="K45" s="63"/>
      <c r="L45" s="63"/>
      <c r="M45" s="63"/>
      <c r="N45" s="61"/>
      <c r="O45" s="61"/>
    </row>
    <row r="46" spans="1:15" ht="14.25" customHeight="1">
      <c r="A46" s="40"/>
      <c r="B46" s="41"/>
      <c r="C46" s="48">
        <v>22</v>
      </c>
      <c r="D46" s="67">
        <f t="shared" si="4"/>
        <v>260.83</v>
      </c>
      <c r="E46" s="50">
        <f t="shared" si="0"/>
        <v>312.99599999999998</v>
      </c>
      <c r="F46" s="51"/>
      <c r="G46" s="52"/>
      <c r="H46" s="61"/>
      <c r="I46" s="61"/>
      <c r="J46" s="61"/>
      <c r="K46" s="63"/>
      <c r="L46" s="63"/>
      <c r="M46" s="63"/>
      <c r="N46" s="61"/>
      <c r="O46" s="61"/>
    </row>
    <row r="47" spans="1:15" ht="14.25" customHeight="1">
      <c r="A47" s="40"/>
      <c r="B47" s="41"/>
      <c r="C47" s="48">
        <v>25</v>
      </c>
      <c r="D47" s="67">
        <f t="shared" si="4"/>
        <v>281.66000000000003</v>
      </c>
      <c r="E47" s="50">
        <f t="shared" si="0"/>
        <v>337.99200000000002</v>
      </c>
      <c r="F47" s="51"/>
      <c r="G47" s="52"/>
      <c r="H47" s="61"/>
      <c r="I47" s="61"/>
      <c r="J47" s="61"/>
      <c r="K47" s="63"/>
      <c r="L47" s="63"/>
      <c r="M47" s="63"/>
      <c r="N47" s="61"/>
      <c r="O47" s="61"/>
    </row>
    <row r="48" spans="1:15" ht="14.25" customHeight="1">
      <c r="A48" s="40"/>
      <c r="B48" s="41"/>
      <c r="C48" s="48">
        <v>32</v>
      </c>
      <c r="D48" s="67">
        <f t="shared" si="4"/>
        <v>410.83000000000004</v>
      </c>
      <c r="E48" s="50">
        <f t="shared" si="0"/>
        <v>492.99600000000004</v>
      </c>
      <c r="F48" s="51"/>
      <c r="G48" s="52"/>
      <c r="H48" s="61"/>
      <c r="I48" s="61"/>
      <c r="J48" s="61"/>
      <c r="K48" s="63"/>
      <c r="L48" s="63"/>
      <c r="M48" s="63"/>
      <c r="N48" s="61"/>
      <c r="O48" s="61"/>
    </row>
    <row r="49" spans="1:25" ht="14.25" customHeight="1" thickBot="1">
      <c r="A49" s="54"/>
      <c r="B49" s="55"/>
      <c r="C49" s="56">
        <v>38</v>
      </c>
      <c r="D49" s="68">
        <f t="shared" si="4"/>
        <v>446.66000000000008</v>
      </c>
      <c r="E49" s="58">
        <f t="shared" si="0"/>
        <v>535.99200000000008</v>
      </c>
      <c r="F49" s="59"/>
      <c r="G49" s="60"/>
      <c r="H49" s="61"/>
      <c r="I49" s="61"/>
      <c r="J49" s="61"/>
      <c r="K49" s="63"/>
      <c r="L49" s="63"/>
      <c r="M49" s="63"/>
      <c r="N49" s="61"/>
      <c r="O49" s="61"/>
    </row>
    <row r="50" spans="1:25" ht="14.25" customHeight="1">
      <c r="A50" s="33">
        <v>5</v>
      </c>
      <c r="B50" s="34" t="s">
        <v>28</v>
      </c>
      <c r="C50" s="35" t="s">
        <v>22</v>
      </c>
      <c r="D50" s="36">
        <f t="shared" ref="D50:D56" si="5">D43+15</f>
        <v>234.98999999999998</v>
      </c>
      <c r="E50" s="37">
        <f t="shared" si="0"/>
        <v>281.98799999999994</v>
      </c>
      <c r="F50" s="38"/>
      <c r="G50" s="39"/>
      <c r="H50" s="61"/>
      <c r="I50" s="61"/>
      <c r="J50" s="61"/>
      <c r="K50" s="63"/>
      <c r="L50" s="53"/>
      <c r="M50" s="53"/>
      <c r="N50" s="61"/>
      <c r="O50" s="61"/>
    </row>
    <row r="51" spans="1:25" ht="14.25" customHeight="1">
      <c r="A51" s="40"/>
      <c r="B51" s="41"/>
      <c r="C51" s="42" t="s">
        <v>23</v>
      </c>
      <c r="D51" s="43">
        <f t="shared" si="5"/>
        <v>230.82999999999998</v>
      </c>
      <c r="E51" s="44">
        <f t="shared" si="0"/>
        <v>276.99599999999998</v>
      </c>
      <c r="F51" s="45"/>
      <c r="G51" s="46"/>
      <c r="H51" s="61"/>
      <c r="I51" s="61"/>
      <c r="J51" s="61"/>
      <c r="K51" s="63"/>
      <c r="L51" s="63"/>
      <c r="M51" s="63"/>
      <c r="N51" s="61"/>
      <c r="O51" s="61"/>
    </row>
    <row r="52" spans="1:25" ht="14.25" customHeight="1">
      <c r="A52" s="40"/>
      <c r="B52" s="41"/>
      <c r="C52" s="48">
        <v>18</v>
      </c>
      <c r="D52" s="49">
        <f t="shared" si="5"/>
        <v>250.82999999999998</v>
      </c>
      <c r="E52" s="50">
        <f t="shared" si="0"/>
        <v>300.99599999999998</v>
      </c>
      <c r="F52" s="51"/>
      <c r="G52" s="52"/>
      <c r="H52" s="61"/>
      <c r="I52" s="61"/>
      <c r="J52" s="61"/>
      <c r="K52" s="63"/>
      <c r="L52" s="63"/>
      <c r="M52" s="63"/>
      <c r="N52" s="61"/>
      <c r="O52" s="61"/>
    </row>
    <row r="53" spans="1:25" ht="14.25" customHeight="1">
      <c r="A53" s="40"/>
      <c r="B53" s="41"/>
      <c r="C53" s="48">
        <v>22</v>
      </c>
      <c r="D53" s="49">
        <f t="shared" si="5"/>
        <v>275.83</v>
      </c>
      <c r="E53" s="50">
        <f t="shared" si="0"/>
        <v>330.99599999999998</v>
      </c>
      <c r="F53" s="51"/>
      <c r="G53" s="52"/>
      <c r="H53" s="61"/>
      <c r="I53" s="61"/>
      <c r="J53" s="61"/>
      <c r="K53" s="63"/>
      <c r="L53" s="63"/>
      <c r="M53" s="63"/>
      <c r="N53" s="61"/>
      <c r="O53" s="61"/>
    </row>
    <row r="54" spans="1:25" ht="14.25" customHeight="1">
      <c r="A54" s="40"/>
      <c r="B54" s="41"/>
      <c r="C54" s="48">
        <v>25</v>
      </c>
      <c r="D54" s="49">
        <f t="shared" si="5"/>
        <v>296.66000000000003</v>
      </c>
      <c r="E54" s="50">
        <f t="shared" si="0"/>
        <v>355.99200000000002</v>
      </c>
      <c r="F54" s="51"/>
      <c r="G54" s="52"/>
      <c r="H54" s="61"/>
      <c r="I54" s="61"/>
      <c r="J54" s="61"/>
      <c r="K54" s="63"/>
      <c r="L54" s="63"/>
      <c r="M54" s="63"/>
      <c r="N54" s="61"/>
      <c r="O54" s="61"/>
    </row>
    <row r="55" spans="1:25" ht="14.25" customHeight="1">
      <c r="A55" s="40"/>
      <c r="B55" s="41"/>
      <c r="C55" s="48">
        <v>32</v>
      </c>
      <c r="D55" s="49">
        <f t="shared" si="5"/>
        <v>425.83000000000004</v>
      </c>
      <c r="E55" s="50">
        <f t="shared" si="0"/>
        <v>510.99600000000004</v>
      </c>
      <c r="F55" s="51"/>
      <c r="G55" s="52"/>
      <c r="H55" s="61"/>
      <c r="I55" s="61"/>
      <c r="J55" s="61"/>
      <c r="K55" s="63"/>
      <c r="L55" s="63"/>
      <c r="M55" s="63"/>
      <c r="N55" s="61"/>
      <c r="O55" s="61"/>
    </row>
    <row r="56" spans="1:25" ht="14.25" customHeight="1" thickBot="1">
      <c r="A56" s="54"/>
      <c r="B56" s="55"/>
      <c r="C56" s="56">
        <v>38</v>
      </c>
      <c r="D56" s="57">
        <f t="shared" si="5"/>
        <v>461.66000000000008</v>
      </c>
      <c r="E56" s="58">
        <f t="shared" si="0"/>
        <v>553.99200000000008</v>
      </c>
      <c r="F56" s="59"/>
      <c r="G56" s="60"/>
      <c r="H56" s="61"/>
      <c r="I56" s="61"/>
      <c r="J56" s="61"/>
      <c r="K56" s="63"/>
      <c r="L56" s="63"/>
      <c r="M56" s="63"/>
      <c r="N56" s="61"/>
      <c r="O56" s="61"/>
    </row>
    <row r="57" spans="1:25" s="2" customFormat="1" ht="15" customHeight="1">
      <c r="A57" s="69"/>
      <c r="B57" s="69"/>
      <c r="C57" s="69"/>
      <c r="D57" s="69"/>
      <c r="E57" s="69"/>
      <c r="F57" s="69"/>
      <c r="H57" s="14"/>
      <c r="I57" s="14"/>
      <c r="J57" s="14"/>
      <c r="K57" s="63"/>
      <c r="L57" s="53"/>
      <c r="M57" s="63"/>
      <c r="N57" s="14"/>
      <c r="O57" s="14"/>
    </row>
    <row r="58" spans="1:25" ht="15" customHeight="1">
      <c r="A58" s="8" t="s">
        <v>29</v>
      </c>
      <c r="B58" s="8"/>
      <c r="C58" s="8"/>
      <c r="D58" s="8"/>
      <c r="E58" s="8"/>
      <c r="F58" s="8"/>
      <c r="H58" s="14"/>
      <c r="I58" s="14"/>
      <c r="J58" s="14"/>
      <c r="K58" s="63"/>
      <c r="L58" s="53"/>
      <c r="M58" s="63"/>
      <c r="N58" s="14"/>
      <c r="O58" s="14"/>
    </row>
    <row r="59" spans="1:25" s="74" customFormat="1" ht="14.25" customHeight="1">
      <c r="A59" s="70" t="s">
        <v>30</v>
      </c>
      <c r="B59" s="70"/>
      <c r="C59" s="70"/>
      <c r="D59" s="70"/>
      <c r="E59" s="70"/>
      <c r="F59" s="70"/>
      <c r="G59" s="70"/>
      <c r="H59" s="70"/>
      <c r="I59" s="71"/>
      <c r="J59" s="71"/>
      <c r="K59" s="72"/>
      <c r="L59" s="53"/>
      <c r="M59" s="53"/>
      <c r="N59" s="71"/>
      <c r="O59" s="71"/>
      <c r="P59" s="73"/>
      <c r="Q59" s="73"/>
      <c r="R59" s="73"/>
      <c r="S59" s="73"/>
      <c r="T59" s="73"/>
      <c r="U59" s="73"/>
      <c r="V59" s="73"/>
      <c r="W59" s="73"/>
      <c r="X59" s="73"/>
      <c r="Y59" s="73"/>
    </row>
    <row r="60" spans="1:25" s="74" customFormat="1">
      <c r="A60" s="70" t="s">
        <v>31</v>
      </c>
      <c r="B60" s="70"/>
      <c r="C60" s="70"/>
      <c r="D60" s="70"/>
      <c r="E60" s="70"/>
      <c r="F60" s="70"/>
      <c r="G60" s="2"/>
      <c r="H60" s="2"/>
      <c r="I60" s="73"/>
      <c r="J60" s="73"/>
      <c r="K60" s="63"/>
      <c r="L60" s="63"/>
      <c r="M60" s="6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</row>
    <row r="61" spans="1:25" s="74" customFormat="1">
      <c r="A61" s="75" t="s">
        <v>32</v>
      </c>
      <c r="B61" s="75"/>
      <c r="C61" s="75"/>
      <c r="D61" s="75"/>
      <c r="E61" s="75"/>
      <c r="F61" s="75"/>
      <c r="G61" s="2"/>
      <c r="H61" s="2"/>
      <c r="I61" s="73"/>
      <c r="J61" s="73"/>
      <c r="K61" s="76"/>
      <c r="L61" s="76"/>
      <c r="M61" s="76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</row>
    <row r="62" spans="1:25" s="74" customFormat="1">
      <c r="A62" s="77" t="s">
        <v>33</v>
      </c>
      <c r="B62" s="77"/>
      <c r="C62" s="77"/>
      <c r="D62" s="77"/>
      <c r="E62" s="77"/>
      <c r="F62" s="77"/>
      <c r="G62" s="77"/>
      <c r="H62" s="77"/>
      <c r="I62" s="73"/>
      <c r="J62" s="73"/>
      <c r="K62" s="76"/>
      <c r="L62" s="76"/>
      <c r="M62" s="76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</row>
    <row r="63" spans="1:25" s="74" customFormat="1">
      <c r="A63" s="77" t="s">
        <v>34</v>
      </c>
      <c r="B63" s="77"/>
      <c r="C63" s="77"/>
      <c r="D63" s="77"/>
      <c r="E63" s="77"/>
      <c r="F63" s="77"/>
      <c r="G63" s="77"/>
      <c r="H63" s="77"/>
      <c r="I63" s="73"/>
      <c r="J63" s="73"/>
      <c r="K63" s="76"/>
      <c r="L63" s="76"/>
      <c r="M63" s="76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</row>
    <row r="64" spans="1:25" s="74" customFormat="1" ht="15.75" customHeight="1">
      <c r="A64" s="78" t="s">
        <v>35</v>
      </c>
      <c r="B64" s="78"/>
      <c r="C64" s="78"/>
      <c r="D64" s="78"/>
      <c r="E64" s="78"/>
      <c r="F64" s="78"/>
      <c r="G64" s="73"/>
      <c r="H64" s="73"/>
      <c r="I64" s="73"/>
      <c r="J64" s="73"/>
      <c r="K64" s="76"/>
      <c r="L64" s="76"/>
      <c r="M64" s="76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</row>
    <row r="65" spans="1:25" s="74" customFormat="1" ht="13.5">
      <c r="A65" s="79" t="s">
        <v>36</v>
      </c>
      <c r="B65" s="80"/>
      <c r="C65" s="80"/>
      <c r="D65" s="80"/>
      <c r="E65" s="80"/>
      <c r="F65" s="80"/>
      <c r="G65" s="80"/>
      <c r="H65" s="73"/>
      <c r="I65" s="73"/>
      <c r="J65" s="73"/>
      <c r="K65" s="76"/>
      <c r="L65" s="76"/>
      <c r="M65" s="76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</row>
    <row r="66" spans="1:25" s="74" customFormat="1" ht="11.25" customHeight="1">
      <c r="A66" s="78"/>
      <c r="B66" s="78"/>
      <c r="C66" s="78"/>
      <c r="D66" s="78"/>
      <c r="E66" s="78"/>
      <c r="F66" s="78"/>
      <c r="G66" s="73"/>
      <c r="H66" s="73"/>
      <c r="I66" s="73"/>
      <c r="J66" s="73"/>
      <c r="K66" s="76"/>
      <c r="L66" s="76"/>
      <c r="M66" s="76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</row>
    <row r="67" spans="1:25" s="74" customFormat="1">
      <c r="B67" s="81" t="s">
        <v>37</v>
      </c>
      <c r="G67" s="73"/>
      <c r="H67" s="73"/>
      <c r="I67" s="73"/>
      <c r="J67" s="73"/>
      <c r="K67" s="76"/>
      <c r="L67" s="76"/>
      <c r="M67" s="76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</row>
    <row r="68" spans="1:25">
      <c r="B68" s="82" t="s">
        <v>38</v>
      </c>
    </row>
    <row r="69" spans="1:25" ht="18.75">
      <c r="B69" s="83" t="s">
        <v>39</v>
      </c>
      <c r="D69"/>
      <c r="E69"/>
      <c r="F69"/>
      <c r="G69"/>
      <c r="H69"/>
      <c r="I69"/>
      <c r="J69"/>
      <c r="K69" s="84"/>
      <c r="L69" s="84"/>
      <c r="M69" s="84"/>
      <c r="N69"/>
      <c r="O69"/>
      <c r="P69"/>
      <c r="Q69"/>
      <c r="R69"/>
      <c r="S69"/>
      <c r="T69"/>
      <c r="U69"/>
      <c r="V69"/>
      <c r="W69"/>
      <c r="X69"/>
      <c r="Y69"/>
    </row>
    <row r="70" spans="1:25">
      <c r="D70"/>
      <c r="E70"/>
      <c r="F70"/>
      <c r="G70"/>
      <c r="H70"/>
      <c r="I70"/>
      <c r="J70"/>
      <c r="K70" s="84"/>
      <c r="L70" s="84"/>
      <c r="M70" s="84"/>
      <c r="N70"/>
      <c r="O70"/>
      <c r="P70"/>
      <c r="Q70"/>
      <c r="R70"/>
      <c r="S70"/>
      <c r="T70"/>
      <c r="U70"/>
      <c r="V70"/>
      <c r="W70"/>
      <c r="X70"/>
      <c r="Y70"/>
    </row>
    <row r="71" spans="1:25">
      <c r="A71"/>
      <c r="B71"/>
      <c r="C71"/>
      <c r="D71"/>
      <c r="E71"/>
      <c r="F71"/>
      <c r="G71"/>
      <c r="H71"/>
      <c r="I71"/>
      <c r="J71"/>
      <c r="K71" s="84"/>
      <c r="L71" s="84"/>
      <c r="M71" s="84"/>
      <c r="N71"/>
      <c r="O71"/>
      <c r="P71"/>
      <c r="Q71"/>
      <c r="R71"/>
      <c r="S71"/>
      <c r="T71"/>
      <c r="U71"/>
      <c r="V71"/>
      <c r="W71"/>
      <c r="X71"/>
      <c r="Y71"/>
    </row>
    <row r="74" spans="1:25" s="2" customFormat="1">
      <c r="C74" s="81"/>
      <c r="K74" s="4"/>
      <c r="L74" s="4"/>
      <c r="M74" s="4"/>
    </row>
    <row r="75" spans="1:25" s="2" customFormat="1">
      <c r="C75" s="81"/>
      <c r="K75" s="4"/>
      <c r="L75" s="4"/>
      <c r="M75" s="4"/>
    </row>
  </sheetData>
  <mergeCells count="79">
    <mergeCell ref="A66:F66"/>
    <mergeCell ref="A58:F58"/>
    <mergeCell ref="A59:H59"/>
    <mergeCell ref="A60:F60"/>
    <mergeCell ref="A62:H62"/>
    <mergeCell ref="A63:H63"/>
    <mergeCell ref="A64:F64"/>
    <mergeCell ref="A50:A56"/>
    <mergeCell ref="B50:B56"/>
    <mergeCell ref="E50:G50"/>
    <mergeCell ref="E51:G51"/>
    <mergeCell ref="E52:G52"/>
    <mergeCell ref="E53:G53"/>
    <mergeCell ref="E54:G54"/>
    <mergeCell ref="E55:G55"/>
    <mergeCell ref="E56:G56"/>
    <mergeCell ref="A43:A49"/>
    <mergeCell ref="B43:B49"/>
    <mergeCell ref="E43:G43"/>
    <mergeCell ref="E44:G44"/>
    <mergeCell ref="E45:G45"/>
    <mergeCell ref="E46:G46"/>
    <mergeCell ref="E47:G47"/>
    <mergeCell ref="E48:G48"/>
    <mergeCell ref="E49:G49"/>
    <mergeCell ref="A36:A42"/>
    <mergeCell ref="B36:B42"/>
    <mergeCell ref="E36:G36"/>
    <mergeCell ref="E37:G37"/>
    <mergeCell ref="E38:G38"/>
    <mergeCell ref="E39:G39"/>
    <mergeCell ref="E40:G40"/>
    <mergeCell ref="E41:G41"/>
    <mergeCell ref="E42:G42"/>
    <mergeCell ref="A29:A35"/>
    <mergeCell ref="B29:B35"/>
    <mergeCell ref="E29:G29"/>
    <mergeCell ref="E30:G30"/>
    <mergeCell ref="E31:G31"/>
    <mergeCell ref="E32:G32"/>
    <mergeCell ref="E33:G33"/>
    <mergeCell ref="E34:G34"/>
    <mergeCell ref="E35:G35"/>
    <mergeCell ref="A22:A28"/>
    <mergeCell ref="B22:B28"/>
    <mergeCell ref="E22:G22"/>
    <mergeCell ref="E23:G23"/>
    <mergeCell ref="E24:G24"/>
    <mergeCell ref="E25:G25"/>
    <mergeCell ref="E26:G26"/>
    <mergeCell ref="E27:G27"/>
    <mergeCell ref="E28:G28"/>
    <mergeCell ref="A15:A21"/>
    <mergeCell ref="B15:B21"/>
    <mergeCell ref="E15:G15"/>
    <mergeCell ref="E16:G16"/>
    <mergeCell ref="E17:G17"/>
    <mergeCell ref="E18:G18"/>
    <mergeCell ref="E19:G19"/>
    <mergeCell ref="E20:G20"/>
    <mergeCell ref="E21:G21"/>
    <mergeCell ref="A12:A14"/>
    <mergeCell ref="B12:B14"/>
    <mergeCell ref="C12:C14"/>
    <mergeCell ref="D12:G13"/>
    <mergeCell ref="H13:O13"/>
    <mergeCell ref="E14:G14"/>
    <mergeCell ref="A8:G8"/>
    <mergeCell ref="A9:G9"/>
    <mergeCell ref="H11:I11"/>
    <mergeCell ref="J11:K11"/>
    <mergeCell ref="L11:M11"/>
    <mergeCell ref="N11:O11"/>
    <mergeCell ref="E1:G1"/>
    <mergeCell ref="D2:G2"/>
    <mergeCell ref="D3:G3"/>
    <mergeCell ref="D4:H4"/>
    <mergeCell ref="A6:G6"/>
    <mergeCell ref="A7:G7"/>
  </mergeCells>
  <hyperlinks>
    <hyperlink ref="B69" r:id="rId1"/>
  </hyperlinks>
  <pageMargins left="0.74803149606299213" right="0.74803149606299213" top="0.19685039370078741" bottom="0.19685039370078741" header="0" footer="0"/>
  <pageSetup paperSize="9" scale="74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view="pageBreakPreview" topLeftCell="A13" zoomScaleNormal="100" workbookViewId="0">
      <selection activeCell="E56" sqref="E56:G56"/>
    </sheetView>
  </sheetViews>
  <sheetFormatPr defaultRowHeight="12.75"/>
  <cols>
    <col min="1" max="1" width="7.7109375" style="2" customWidth="1"/>
    <col min="2" max="2" width="56.85546875" style="2" customWidth="1"/>
    <col min="3" max="3" width="8.42578125" style="2" customWidth="1"/>
    <col min="4" max="4" width="16.85546875" style="2" customWidth="1"/>
    <col min="5" max="6" width="8.140625" style="2" customWidth="1"/>
    <col min="7" max="7" width="3.5703125" style="2" customWidth="1"/>
    <col min="8" max="10" width="9.140625" style="2"/>
    <col min="11" max="11" width="13.7109375" style="4" bestFit="1" customWidth="1"/>
    <col min="12" max="12" width="14.5703125" style="4" bestFit="1" customWidth="1"/>
    <col min="13" max="13" width="20.85546875" style="4" bestFit="1" customWidth="1"/>
    <col min="14" max="25" width="9.140625" style="2"/>
  </cols>
  <sheetData>
    <row r="1" spans="1:15" ht="23.25" customHeight="1">
      <c r="A1" s="1" t="s">
        <v>0</v>
      </c>
      <c r="E1" s="3" t="s">
        <v>1</v>
      </c>
      <c r="F1" s="3"/>
      <c r="G1" s="3"/>
    </row>
    <row r="2" spans="1:15" ht="12.75" customHeight="1">
      <c r="A2" s="5" t="s">
        <v>2</v>
      </c>
      <c r="B2" s="5"/>
      <c r="D2" s="6" t="s">
        <v>3</v>
      </c>
      <c r="E2" s="6"/>
      <c r="F2" s="6"/>
      <c r="G2" s="6"/>
      <c r="H2" s="7"/>
    </row>
    <row r="3" spans="1:15" ht="12.75" customHeight="1">
      <c r="A3" s="5" t="s">
        <v>4</v>
      </c>
      <c r="B3" s="5"/>
      <c r="D3" s="6" t="s">
        <v>5</v>
      </c>
      <c r="E3" s="6"/>
      <c r="F3" s="6"/>
      <c r="G3" s="6"/>
      <c r="H3" s="7"/>
    </row>
    <row r="4" spans="1:15" ht="20.25" customHeight="1">
      <c r="A4" s="5" t="s">
        <v>6</v>
      </c>
      <c r="B4" s="5"/>
      <c r="D4" s="8" t="s">
        <v>7</v>
      </c>
      <c r="E4" s="8"/>
      <c r="F4" s="8"/>
      <c r="G4" s="8"/>
      <c r="H4" s="8"/>
    </row>
    <row r="5" spans="1:15" ht="16.5" customHeight="1">
      <c r="A5" s="5" t="s">
        <v>8</v>
      </c>
      <c r="B5" s="5"/>
      <c r="F5" s="9"/>
    </row>
    <row r="6" spans="1:15" ht="19.5">
      <c r="A6" s="10" t="s">
        <v>40</v>
      </c>
      <c r="B6" s="10"/>
      <c r="C6" s="10"/>
      <c r="D6" s="10"/>
      <c r="E6" s="10"/>
      <c r="F6" s="10"/>
      <c r="G6" s="10"/>
    </row>
    <row r="7" spans="1:15" ht="13.5">
      <c r="A7" s="11" t="s">
        <v>41</v>
      </c>
      <c r="B7" s="11"/>
      <c r="C7" s="11"/>
      <c r="D7" s="11"/>
      <c r="E7" s="11"/>
      <c r="F7" s="11"/>
      <c r="G7" s="11"/>
      <c r="H7" s="9"/>
    </row>
    <row r="8" spans="1:15" ht="13.5">
      <c r="A8" s="11" t="s">
        <v>11</v>
      </c>
      <c r="B8" s="11"/>
      <c r="C8" s="11"/>
      <c r="D8" s="11"/>
      <c r="E8" s="11"/>
      <c r="F8" s="11"/>
      <c r="G8" s="11"/>
    </row>
    <row r="9" spans="1:15">
      <c r="A9" s="12" t="s">
        <v>12</v>
      </c>
      <c r="B9" s="12"/>
      <c r="C9" s="12"/>
      <c r="D9" s="12"/>
      <c r="E9" s="12"/>
      <c r="F9" s="12"/>
      <c r="G9" s="12"/>
    </row>
    <row r="10" spans="1:15" ht="1.5" customHeight="1">
      <c r="A10" s="13"/>
      <c r="B10" s="13"/>
      <c r="C10" s="13"/>
      <c r="D10" s="13"/>
      <c r="E10" s="13"/>
      <c r="F10" s="13"/>
      <c r="H10" s="14"/>
      <c r="I10" s="14"/>
      <c r="J10" s="14"/>
      <c r="K10" s="14"/>
      <c r="L10" s="14"/>
      <c r="M10" s="14"/>
      <c r="N10" s="14"/>
      <c r="O10" s="14"/>
    </row>
    <row r="11" spans="1:15" ht="14.25" thickBot="1">
      <c r="A11" s="15"/>
      <c r="B11" s="15"/>
      <c r="C11" s="15" t="s">
        <v>13</v>
      </c>
      <c r="D11" s="16" t="s">
        <v>14</v>
      </c>
      <c r="F11" s="17"/>
      <c r="H11" s="18"/>
      <c r="I11" s="18"/>
      <c r="J11" s="18"/>
      <c r="K11" s="18"/>
      <c r="L11" s="18"/>
      <c r="M11" s="18"/>
      <c r="N11" s="18"/>
      <c r="O11" s="18"/>
    </row>
    <row r="12" spans="1:15" ht="26.25" customHeight="1">
      <c r="A12" s="19" t="s">
        <v>15</v>
      </c>
      <c r="B12" s="19" t="s">
        <v>16</v>
      </c>
      <c r="C12" s="19" t="s">
        <v>17</v>
      </c>
      <c r="D12" s="20" t="s">
        <v>18</v>
      </c>
      <c r="E12" s="21"/>
      <c r="F12" s="21"/>
      <c r="G12" s="22"/>
      <c r="H12" s="14"/>
      <c r="I12" s="14"/>
      <c r="J12" s="14"/>
      <c r="K12" s="14"/>
      <c r="L12" s="14"/>
      <c r="M12" s="14"/>
      <c r="N12" s="14"/>
      <c r="O12" s="14"/>
    </row>
    <row r="13" spans="1:15" ht="15" customHeight="1" thickBot="1">
      <c r="A13" s="23"/>
      <c r="B13" s="23"/>
      <c r="C13" s="23"/>
      <c r="D13" s="24"/>
      <c r="E13" s="25"/>
      <c r="F13" s="25"/>
      <c r="G13" s="26"/>
      <c r="H13" s="27"/>
      <c r="I13" s="27"/>
      <c r="J13" s="27"/>
      <c r="K13" s="27"/>
      <c r="L13" s="27"/>
      <c r="M13" s="27"/>
      <c r="N13" s="27"/>
      <c r="O13" s="27"/>
    </row>
    <row r="14" spans="1:15" s="2" customFormat="1" ht="13.5" thickBot="1">
      <c r="A14" s="28"/>
      <c r="B14" s="28"/>
      <c r="C14" s="28"/>
      <c r="D14" s="29" t="s">
        <v>19</v>
      </c>
      <c r="E14" s="30" t="s">
        <v>20</v>
      </c>
      <c r="F14" s="31"/>
      <c r="G14" s="32"/>
      <c r="H14" s="14"/>
      <c r="I14" s="14"/>
      <c r="J14" s="14"/>
      <c r="K14" s="14"/>
      <c r="L14" s="14"/>
      <c r="M14" s="14"/>
      <c r="N14" s="14"/>
      <c r="O14" s="14"/>
    </row>
    <row r="15" spans="1:15" s="2" customFormat="1" ht="12" customHeight="1">
      <c r="A15" s="40">
        <v>0</v>
      </c>
      <c r="B15" s="64" t="s">
        <v>42</v>
      </c>
      <c r="C15" s="42">
        <v>16</v>
      </c>
      <c r="D15" s="43">
        <f>D20-3.33</f>
        <v>221.67</v>
      </c>
      <c r="E15" s="44">
        <f>D15*1.2</f>
        <v>266.00399999999996</v>
      </c>
      <c r="F15" s="45"/>
      <c r="G15" s="46"/>
      <c r="H15" s="14"/>
      <c r="I15" s="14"/>
      <c r="J15" s="14"/>
      <c r="K15" s="47"/>
      <c r="L15" s="47"/>
      <c r="M15" s="47"/>
      <c r="N15" s="14"/>
      <c r="O15" s="14"/>
    </row>
    <row r="16" spans="1:15" s="2" customFormat="1" ht="12" customHeight="1">
      <c r="A16" s="40"/>
      <c r="B16" s="64"/>
      <c r="C16" s="48">
        <v>18</v>
      </c>
      <c r="D16" s="49">
        <f>D21-3.33</f>
        <v>240.84</v>
      </c>
      <c r="E16" s="50">
        <f t="shared" ref="E16:E44" si="0">D16*1.2</f>
        <v>289.00799999999998</v>
      </c>
      <c r="F16" s="51"/>
      <c r="G16" s="52"/>
      <c r="H16" s="14"/>
      <c r="I16" s="14"/>
      <c r="J16" s="14"/>
      <c r="K16" s="53"/>
      <c r="L16" s="53"/>
      <c r="M16" s="53"/>
      <c r="N16" s="14"/>
      <c r="O16" s="14"/>
    </row>
    <row r="17" spans="1:15" s="2" customFormat="1" ht="12" customHeight="1">
      <c r="A17" s="40"/>
      <c r="B17" s="64"/>
      <c r="C17" s="48">
        <v>22</v>
      </c>
      <c r="D17" s="49">
        <f>D22-3.33</f>
        <v>260</v>
      </c>
      <c r="E17" s="50">
        <f t="shared" si="0"/>
        <v>312</v>
      </c>
      <c r="F17" s="51"/>
      <c r="G17" s="52"/>
      <c r="H17" s="14"/>
      <c r="I17" s="14"/>
      <c r="J17" s="14"/>
      <c r="K17" s="53"/>
      <c r="L17" s="53"/>
      <c r="M17" s="53"/>
      <c r="N17" s="14"/>
      <c r="O17" s="14"/>
    </row>
    <row r="18" spans="1:15" s="2" customFormat="1" ht="12" customHeight="1">
      <c r="A18" s="40"/>
      <c r="B18" s="64"/>
      <c r="C18" s="48">
        <v>25</v>
      </c>
      <c r="D18" s="49">
        <f>D23-3.33</f>
        <v>280</v>
      </c>
      <c r="E18" s="50">
        <f t="shared" si="0"/>
        <v>336</v>
      </c>
      <c r="F18" s="51"/>
      <c r="G18" s="52"/>
      <c r="H18" s="14"/>
      <c r="I18" s="14"/>
      <c r="J18" s="14"/>
      <c r="K18" s="53"/>
      <c r="L18" s="53"/>
      <c r="M18" s="53"/>
      <c r="N18" s="14"/>
      <c r="O18" s="14"/>
    </row>
    <row r="19" spans="1:15" s="2" customFormat="1" ht="12" customHeight="1" thickBot="1">
      <c r="A19" s="54"/>
      <c r="B19" s="65"/>
      <c r="C19" s="56">
        <v>38</v>
      </c>
      <c r="D19" s="57">
        <f>D24-3.33</f>
        <v>453.34</v>
      </c>
      <c r="E19" s="58">
        <f t="shared" si="0"/>
        <v>544.00799999999992</v>
      </c>
      <c r="F19" s="59"/>
      <c r="G19" s="60"/>
      <c r="H19" s="14"/>
      <c r="I19" s="14"/>
      <c r="J19" s="14"/>
      <c r="K19" s="53"/>
      <c r="L19" s="53"/>
      <c r="M19" s="53"/>
      <c r="N19" s="14"/>
      <c r="O19" s="14"/>
    </row>
    <row r="20" spans="1:15" s="2" customFormat="1" ht="14.25" customHeight="1">
      <c r="A20" s="40">
        <v>1</v>
      </c>
      <c r="B20" s="64" t="s">
        <v>43</v>
      </c>
      <c r="C20" s="42">
        <v>16</v>
      </c>
      <c r="D20" s="43">
        <v>225</v>
      </c>
      <c r="E20" s="44">
        <f t="shared" si="0"/>
        <v>270</v>
      </c>
      <c r="F20" s="45"/>
      <c r="G20" s="46"/>
      <c r="H20" s="14"/>
      <c r="I20" s="14"/>
      <c r="J20" s="14"/>
      <c r="K20" s="47"/>
      <c r="L20" s="47"/>
      <c r="M20" s="47"/>
      <c r="N20" s="14"/>
      <c r="O20" s="14"/>
    </row>
    <row r="21" spans="1:15" s="2" customFormat="1" ht="14.25" customHeight="1">
      <c r="A21" s="40"/>
      <c r="B21" s="64"/>
      <c r="C21" s="48">
        <v>18</v>
      </c>
      <c r="D21" s="49">
        <f>D20+19.17</f>
        <v>244.17000000000002</v>
      </c>
      <c r="E21" s="50">
        <f t="shared" si="0"/>
        <v>293.00400000000002</v>
      </c>
      <c r="F21" s="51"/>
      <c r="G21" s="52"/>
      <c r="H21" s="14"/>
      <c r="I21" s="14"/>
      <c r="J21" s="14"/>
      <c r="K21" s="53"/>
      <c r="L21" s="53"/>
      <c r="M21" s="53"/>
      <c r="N21" s="14"/>
      <c r="O21" s="14"/>
    </row>
    <row r="22" spans="1:15" s="2" customFormat="1" ht="14.25" customHeight="1">
      <c r="A22" s="40"/>
      <c r="B22" s="64"/>
      <c r="C22" s="48">
        <v>22</v>
      </c>
      <c r="D22" s="49">
        <f>D20+38.33</f>
        <v>263.33</v>
      </c>
      <c r="E22" s="50">
        <f t="shared" si="0"/>
        <v>315.99599999999998</v>
      </c>
      <c r="F22" s="51"/>
      <c r="G22" s="52"/>
      <c r="H22" s="14"/>
      <c r="I22" s="14"/>
      <c r="J22" s="14"/>
      <c r="K22" s="53"/>
      <c r="L22" s="53"/>
      <c r="M22" s="53"/>
      <c r="N22" s="14"/>
      <c r="O22" s="14"/>
    </row>
    <row r="23" spans="1:15" s="2" customFormat="1" ht="14.25" customHeight="1">
      <c r="A23" s="40"/>
      <c r="B23" s="64"/>
      <c r="C23" s="48">
        <v>25</v>
      </c>
      <c r="D23" s="49">
        <f>D20+58.33</f>
        <v>283.33</v>
      </c>
      <c r="E23" s="50">
        <f t="shared" si="0"/>
        <v>339.99599999999998</v>
      </c>
      <c r="F23" s="51"/>
      <c r="G23" s="52"/>
      <c r="H23" s="14"/>
      <c r="I23" s="14"/>
      <c r="J23" s="14"/>
      <c r="K23" s="53"/>
      <c r="L23" s="53"/>
      <c r="M23" s="53"/>
      <c r="N23" s="14"/>
      <c r="O23" s="14"/>
    </row>
    <row r="24" spans="1:15" s="2" customFormat="1" ht="14.25" customHeight="1" thickBot="1">
      <c r="A24" s="54"/>
      <c r="B24" s="65"/>
      <c r="C24" s="56">
        <v>38</v>
      </c>
      <c r="D24" s="57">
        <f>D20+231.67</f>
        <v>456.66999999999996</v>
      </c>
      <c r="E24" s="58">
        <f t="shared" si="0"/>
        <v>548.00399999999991</v>
      </c>
      <c r="F24" s="59"/>
      <c r="G24" s="60"/>
      <c r="H24" s="14"/>
      <c r="I24" s="14"/>
      <c r="J24" s="14"/>
      <c r="K24" s="53"/>
      <c r="L24" s="53"/>
      <c r="M24" s="53"/>
      <c r="N24" s="14"/>
      <c r="O24" s="14"/>
    </row>
    <row r="25" spans="1:15" s="2" customFormat="1" ht="16.5" customHeight="1">
      <c r="A25" s="40">
        <v>2</v>
      </c>
      <c r="B25" s="64" t="s">
        <v>44</v>
      </c>
      <c r="C25" s="85">
        <v>16</v>
      </c>
      <c r="D25" s="43">
        <f>D20+7.5</f>
        <v>232.5</v>
      </c>
      <c r="E25" s="44">
        <f t="shared" si="0"/>
        <v>279</v>
      </c>
      <c r="F25" s="45"/>
      <c r="G25" s="46"/>
      <c r="H25" s="61"/>
      <c r="I25" s="61"/>
      <c r="J25" s="61"/>
      <c r="K25" s="62"/>
      <c r="L25" s="53"/>
      <c r="M25" s="53"/>
      <c r="N25" s="61"/>
      <c r="O25" s="61"/>
    </row>
    <row r="26" spans="1:15" s="2" customFormat="1" ht="16.5" customHeight="1">
      <c r="A26" s="40"/>
      <c r="B26" s="64"/>
      <c r="C26" s="48">
        <v>18</v>
      </c>
      <c r="D26" s="49">
        <f>D21+7.5</f>
        <v>251.67000000000002</v>
      </c>
      <c r="E26" s="50">
        <f t="shared" si="0"/>
        <v>302.00400000000002</v>
      </c>
      <c r="F26" s="51"/>
      <c r="G26" s="52"/>
      <c r="H26" s="61"/>
      <c r="I26" s="61"/>
      <c r="J26" s="61"/>
      <c r="K26" s="63"/>
      <c r="L26" s="53"/>
      <c r="M26" s="63"/>
      <c r="N26" s="61"/>
      <c r="O26" s="61"/>
    </row>
    <row r="27" spans="1:15" s="2" customFormat="1" ht="16.5" customHeight="1">
      <c r="A27" s="40"/>
      <c r="B27" s="64"/>
      <c r="C27" s="48">
        <v>22</v>
      </c>
      <c r="D27" s="49">
        <f>D22+7.5</f>
        <v>270.83</v>
      </c>
      <c r="E27" s="50">
        <f t="shared" si="0"/>
        <v>324.99599999999998</v>
      </c>
      <c r="F27" s="51"/>
      <c r="G27" s="52"/>
      <c r="H27" s="61"/>
      <c r="I27" s="61"/>
      <c r="J27" s="61"/>
      <c r="K27" s="63"/>
      <c r="L27" s="53"/>
      <c r="M27" s="63"/>
      <c r="N27" s="61"/>
      <c r="O27" s="61"/>
    </row>
    <row r="28" spans="1:15" s="2" customFormat="1" ht="16.5" customHeight="1">
      <c r="A28" s="40"/>
      <c r="B28" s="64"/>
      <c r="C28" s="48">
        <v>25</v>
      </c>
      <c r="D28" s="49">
        <f>D23+7.5</f>
        <v>290.83</v>
      </c>
      <c r="E28" s="50">
        <f t="shared" si="0"/>
        <v>348.99599999999998</v>
      </c>
      <c r="F28" s="51"/>
      <c r="G28" s="52"/>
      <c r="H28" s="61"/>
      <c r="I28" s="61"/>
      <c r="J28" s="61"/>
      <c r="K28" s="63"/>
      <c r="L28" s="53"/>
      <c r="M28" s="63"/>
      <c r="N28" s="61"/>
      <c r="O28" s="61"/>
    </row>
    <row r="29" spans="1:15" s="2" customFormat="1" ht="16.5" customHeight="1" thickBot="1">
      <c r="A29" s="54"/>
      <c r="B29" s="65"/>
      <c r="C29" s="56">
        <v>38</v>
      </c>
      <c r="D29" s="57">
        <f>D24+7.5</f>
        <v>464.16999999999996</v>
      </c>
      <c r="E29" s="58">
        <f t="shared" si="0"/>
        <v>557.00399999999991</v>
      </c>
      <c r="F29" s="59"/>
      <c r="G29" s="60"/>
      <c r="H29" s="61"/>
      <c r="I29" s="61"/>
      <c r="J29" s="61"/>
      <c r="K29" s="63"/>
      <c r="L29" s="53"/>
      <c r="M29" s="53"/>
      <c r="N29" s="61"/>
      <c r="O29" s="61"/>
    </row>
    <row r="30" spans="1:15" s="2" customFormat="1" ht="20.25" customHeight="1">
      <c r="A30" s="40">
        <v>3</v>
      </c>
      <c r="B30" s="64" t="s">
        <v>45</v>
      </c>
      <c r="C30" s="85">
        <v>16</v>
      </c>
      <c r="D30" s="43">
        <f>D25+5</f>
        <v>237.5</v>
      </c>
      <c r="E30" s="44">
        <f t="shared" si="0"/>
        <v>285</v>
      </c>
      <c r="F30" s="45"/>
      <c r="G30" s="46"/>
      <c r="H30" s="61"/>
      <c r="I30" s="61"/>
      <c r="J30" s="61"/>
      <c r="K30" s="63"/>
      <c r="L30" s="53"/>
      <c r="M30" s="53"/>
      <c r="N30" s="61"/>
      <c r="O30" s="61"/>
    </row>
    <row r="31" spans="1:15" s="2" customFormat="1" ht="20.25" customHeight="1">
      <c r="A31" s="40"/>
      <c r="B31" s="64"/>
      <c r="C31" s="48">
        <v>18</v>
      </c>
      <c r="D31" s="49">
        <f>D26+5</f>
        <v>256.67</v>
      </c>
      <c r="E31" s="50">
        <f t="shared" si="0"/>
        <v>308.00400000000002</v>
      </c>
      <c r="F31" s="51"/>
      <c r="G31" s="52"/>
      <c r="H31" s="61"/>
      <c r="I31" s="61"/>
      <c r="J31" s="61"/>
      <c r="K31" s="63"/>
      <c r="L31" s="53"/>
      <c r="M31" s="53"/>
      <c r="N31" s="61"/>
      <c r="O31" s="61"/>
    </row>
    <row r="32" spans="1:15" s="2" customFormat="1" ht="20.25" customHeight="1">
      <c r="A32" s="40"/>
      <c r="B32" s="64"/>
      <c r="C32" s="48">
        <v>22</v>
      </c>
      <c r="D32" s="49">
        <f>D27+5</f>
        <v>275.83</v>
      </c>
      <c r="E32" s="50">
        <f t="shared" si="0"/>
        <v>330.99599999999998</v>
      </c>
      <c r="F32" s="51"/>
      <c r="G32" s="52"/>
      <c r="H32" s="61"/>
      <c r="I32" s="61"/>
      <c r="J32" s="61"/>
      <c r="K32" s="63"/>
      <c r="L32" s="53"/>
      <c r="M32" s="53"/>
      <c r="N32" s="61"/>
      <c r="O32" s="61"/>
    </row>
    <row r="33" spans="1:25" s="2" customFormat="1" ht="20.25" customHeight="1">
      <c r="A33" s="40"/>
      <c r="B33" s="64"/>
      <c r="C33" s="48">
        <v>25</v>
      </c>
      <c r="D33" s="49">
        <f>D28+5</f>
        <v>295.83</v>
      </c>
      <c r="E33" s="50">
        <f t="shared" si="0"/>
        <v>354.99599999999998</v>
      </c>
      <c r="F33" s="51"/>
      <c r="G33" s="52"/>
      <c r="H33" s="61"/>
      <c r="I33" s="61"/>
      <c r="J33" s="61"/>
      <c r="K33" s="63"/>
      <c r="L33" s="53"/>
      <c r="M33" s="53"/>
      <c r="N33" s="61"/>
      <c r="O33" s="61"/>
    </row>
    <row r="34" spans="1:25" s="2" customFormat="1" ht="20.25" customHeight="1" thickBot="1">
      <c r="A34" s="54"/>
      <c r="B34" s="65"/>
      <c r="C34" s="56">
        <v>38</v>
      </c>
      <c r="D34" s="57">
        <f>D29+5</f>
        <v>469.16999999999996</v>
      </c>
      <c r="E34" s="58">
        <f t="shared" si="0"/>
        <v>563.00399999999991</v>
      </c>
      <c r="F34" s="59"/>
      <c r="G34" s="60"/>
      <c r="H34" s="61"/>
      <c r="I34" s="61"/>
      <c r="J34" s="61"/>
      <c r="K34" s="63"/>
      <c r="L34" s="53"/>
      <c r="M34" s="53"/>
      <c r="N34" s="61"/>
      <c r="O34" s="61"/>
    </row>
    <row r="35" spans="1:25" s="2" customFormat="1" ht="14.25" customHeight="1">
      <c r="A35" s="40">
        <v>4</v>
      </c>
      <c r="B35" s="64" t="s">
        <v>46</v>
      </c>
      <c r="C35" s="85">
        <v>16</v>
      </c>
      <c r="D35" s="43">
        <f>D30+11.67</f>
        <v>249.17</v>
      </c>
      <c r="E35" s="44">
        <f t="shared" si="0"/>
        <v>299.00399999999996</v>
      </c>
      <c r="F35" s="45"/>
      <c r="G35" s="46"/>
      <c r="H35" s="61"/>
      <c r="I35" s="61"/>
      <c r="J35" s="61"/>
      <c r="K35" s="63"/>
      <c r="L35" s="63"/>
      <c r="M35" s="63"/>
      <c r="N35" s="61"/>
      <c r="O35" s="61"/>
    </row>
    <row r="36" spans="1:25" s="2" customFormat="1" ht="14.25" customHeight="1">
      <c r="A36" s="40"/>
      <c r="B36" s="64"/>
      <c r="C36" s="48">
        <v>18</v>
      </c>
      <c r="D36" s="67">
        <f>D31+11.67</f>
        <v>268.34000000000003</v>
      </c>
      <c r="E36" s="50">
        <f t="shared" si="0"/>
        <v>322.00800000000004</v>
      </c>
      <c r="F36" s="51"/>
      <c r="G36" s="52"/>
      <c r="H36" s="61"/>
      <c r="I36" s="61"/>
      <c r="J36" s="61"/>
      <c r="K36" s="63"/>
      <c r="L36" s="63"/>
      <c r="M36" s="63"/>
      <c r="N36" s="61"/>
      <c r="O36" s="61"/>
    </row>
    <row r="37" spans="1:25" s="2" customFormat="1" ht="14.25" customHeight="1">
      <c r="A37" s="40"/>
      <c r="B37" s="64"/>
      <c r="C37" s="48">
        <v>22</v>
      </c>
      <c r="D37" s="67">
        <f>D32+11.67</f>
        <v>287.5</v>
      </c>
      <c r="E37" s="50">
        <f t="shared" si="0"/>
        <v>345</v>
      </c>
      <c r="F37" s="51"/>
      <c r="G37" s="52"/>
      <c r="H37" s="61"/>
      <c r="I37" s="61"/>
      <c r="J37" s="61"/>
      <c r="K37" s="63"/>
      <c r="L37" s="63"/>
      <c r="M37" s="63"/>
      <c r="N37" s="61"/>
      <c r="O37" s="61"/>
    </row>
    <row r="38" spans="1:25" s="2" customFormat="1" ht="14.25" customHeight="1">
      <c r="A38" s="40"/>
      <c r="B38" s="64"/>
      <c r="C38" s="48">
        <v>25</v>
      </c>
      <c r="D38" s="67">
        <f>D33+11.67</f>
        <v>307.5</v>
      </c>
      <c r="E38" s="50">
        <f t="shared" si="0"/>
        <v>369</v>
      </c>
      <c r="F38" s="51"/>
      <c r="G38" s="52"/>
      <c r="H38" s="61"/>
      <c r="I38" s="61"/>
      <c r="J38" s="61"/>
      <c r="K38" s="63"/>
      <c r="L38" s="63"/>
      <c r="M38" s="63"/>
      <c r="N38" s="61"/>
      <c r="O38" s="61"/>
    </row>
    <row r="39" spans="1:25" ht="14.25" customHeight="1" thickBot="1">
      <c r="A39" s="54"/>
      <c r="B39" s="65"/>
      <c r="C39" s="56">
        <v>38</v>
      </c>
      <c r="D39" s="68">
        <f>D34+11.67</f>
        <v>480.84</v>
      </c>
      <c r="E39" s="58">
        <f t="shared" si="0"/>
        <v>577.00799999999992</v>
      </c>
      <c r="F39" s="59"/>
      <c r="G39" s="60"/>
      <c r="H39" s="61"/>
      <c r="I39" s="61"/>
      <c r="J39" s="61"/>
      <c r="K39" s="63"/>
      <c r="L39" s="63"/>
      <c r="M39" s="63"/>
      <c r="N39" s="61"/>
      <c r="O39" s="61"/>
    </row>
    <row r="40" spans="1:25" ht="14.25" customHeight="1">
      <c r="A40" s="40">
        <v>5</v>
      </c>
      <c r="B40" s="64" t="s">
        <v>47</v>
      </c>
      <c r="C40" s="42">
        <v>16</v>
      </c>
      <c r="D40" s="43">
        <f>D35+15</f>
        <v>264.16999999999996</v>
      </c>
      <c r="E40" s="44">
        <f t="shared" si="0"/>
        <v>317.00399999999996</v>
      </c>
      <c r="F40" s="45"/>
      <c r="G40" s="46"/>
      <c r="H40" s="61"/>
      <c r="I40" s="61"/>
      <c r="J40" s="61"/>
      <c r="K40" s="63"/>
      <c r="L40" s="63"/>
      <c r="M40" s="63"/>
      <c r="N40" s="61"/>
      <c r="O40" s="61"/>
    </row>
    <row r="41" spans="1:25" ht="14.25" customHeight="1">
      <c r="A41" s="40"/>
      <c r="B41" s="64"/>
      <c r="C41" s="48">
        <v>18</v>
      </c>
      <c r="D41" s="49">
        <f>D36+15</f>
        <v>283.34000000000003</v>
      </c>
      <c r="E41" s="50">
        <f t="shared" si="0"/>
        <v>340.00800000000004</v>
      </c>
      <c r="F41" s="51"/>
      <c r="G41" s="52"/>
      <c r="H41" s="61"/>
      <c r="I41" s="61"/>
      <c r="J41" s="61"/>
      <c r="K41" s="63"/>
      <c r="L41" s="63"/>
      <c r="M41" s="63"/>
      <c r="N41" s="61"/>
      <c r="O41" s="61"/>
    </row>
    <row r="42" spans="1:25" ht="14.25" customHeight="1">
      <c r="A42" s="40"/>
      <c r="B42" s="64"/>
      <c r="C42" s="48">
        <v>22</v>
      </c>
      <c r="D42" s="49">
        <f>D37+15</f>
        <v>302.5</v>
      </c>
      <c r="E42" s="50">
        <f t="shared" si="0"/>
        <v>363</v>
      </c>
      <c r="F42" s="51"/>
      <c r="G42" s="52"/>
      <c r="H42" s="61"/>
      <c r="I42" s="61"/>
      <c r="J42" s="61"/>
      <c r="K42" s="63"/>
      <c r="L42" s="63"/>
      <c r="M42" s="63"/>
      <c r="N42" s="61"/>
      <c r="O42" s="61"/>
    </row>
    <row r="43" spans="1:25" ht="14.25" customHeight="1">
      <c r="A43" s="40"/>
      <c r="B43" s="64"/>
      <c r="C43" s="48">
        <v>25</v>
      </c>
      <c r="D43" s="49">
        <f>D38+15</f>
        <v>322.5</v>
      </c>
      <c r="E43" s="50">
        <f t="shared" si="0"/>
        <v>387</v>
      </c>
      <c r="F43" s="51"/>
      <c r="G43" s="52"/>
      <c r="H43" s="61"/>
      <c r="I43" s="61"/>
      <c r="J43" s="61"/>
      <c r="K43" s="63"/>
      <c r="L43" s="63"/>
      <c r="M43" s="63"/>
      <c r="N43" s="61"/>
      <c r="O43" s="61"/>
    </row>
    <row r="44" spans="1:25" ht="14.25" customHeight="1" thickBot="1">
      <c r="A44" s="54"/>
      <c r="B44" s="65"/>
      <c r="C44" s="56">
        <v>38</v>
      </c>
      <c r="D44" s="57">
        <f>D39+15</f>
        <v>495.84</v>
      </c>
      <c r="E44" s="58">
        <f t="shared" si="0"/>
        <v>595.00799999999992</v>
      </c>
      <c r="F44" s="59"/>
      <c r="G44" s="60"/>
      <c r="H44" s="61"/>
      <c r="I44" s="61"/>
      <c r="J44" s="61"/>
      <c r="K44" s="63"/>
      <c r="L44" s="63"/>
      <c r="M44" s="63"/>
      <c r="N44" s="61"/>
      <c r="O44" s="61"/>
    </row>
    <row r="45" spans="1:25" s="2" customFormat="1" ht="15" customHeight="1">
      <c r="A45" s="69"/>
      <c r="B45" s="69"/>
      <c r="C45" s="69"/>
      <c r="D45" s="69"/>
      <c r="E45" s="69"/>
      <c r="F45" s="69"/>
      <c r="H45" s="14"/>
      <c r="I45" s="14"/>
      <c r="J45" s="14"/>
      <c r="K45" s="63"/>
      <c r="L45" s="53"/>
      <c r="M45" s="63"/>
      <c r="N45" s="14"/>
      <c r="O45" s="14"/>
    </row>
    <row r="46" spans="1:25" ht="15" customHeight="1">
      <c r="A46" s="8" t="s">
        <v>29</v>
      </c>
      <c r="B46" s="8"/>
      <c r="C46" s="8"/>
      <c r="D46" s="8"/>
      <c r="E46" s="8"/>
      <c r="F46" s="8"/>
      <c r="H46" s="14"/>
      <c r="I46" s="14"/>
      <c r="J46" s="14"/>
      <c r="K46" s="63"/>
      <c r="L46" s="53"/>
      <c r="M46" s="63"/>
      <c r="N46" s="14"/>
      <c r="O46" s="14"/>
    </row>
    <row r="47" spans="1:25" s="74" customFormat="1" ht="14.25" customHeight="1">
      <c r="A47" s="70" t="s">
        <v>30</v>
      </c>
      <c r="B47" s="70"/>
      <c r="C47" s="70"/>
      <c r="D47" s="70"/>
      <c r="E47" s="70"/>
      <c r="F47" s="70"/>
      <c r="G47" s="70"/>
      <c r="H47" s="70"/>
      <c r="I47" s="71"/>
      <c r="J47" s="71"/>
      <c r="K47" s="72"/>
      <c r="L47" s="53"/>
      <c r="M47" s="53"/>
      <c r="N47" s="71"/>
      <c r="O47" s="71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s="74" customFormat="1">
      <c r="A48" s="70" t="s">
        <v>31</v>
      </c>
      <c r="B48" s="70"/>
      <c r="C48" s="70"/>
      <c r="D48" s="70"/>
      <c r="E48" s="70"/>
      <c r="F48" s="70"/>
      <c r="G48" s="2"/>
      <c r="H48" s="2"/>
      <c r="I48" s="73"/>
      <c r="J48" s="73"/>
      <c r="K48" s="63"/>
      <c r="L48" s="63"/>
      <c r="M48" s="6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</row>
    <row r="49" spans="1:25" s="74" customFormat="1">
      <c r="A49" s="75" t="s">
        <v>32</v>
      </c>
      <c r="B49" s="75"/>
      <c r="C49" s="75"/>
      <c r="D49" s="75"/>
      <c r="E49" s="75"/>
      <c r="F49" s="75"/>
      <c r="G49" s="2"/>
      <c r="H49" s="2"/>
      <c r="I49" s="73"/>
      <c r="J49" s="73"/>
      <c r="K49" s="76"/>
      <c r="L49" s="76"/>
      <c r="M49" s="76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</row>
    <row r="50" spans="1:25" s="74" customFormat="1">
      <c r="A50" s="77" t="s">
        <v>33</v>
      </c>
      <c r="B50" s="77"/>
      <c r="C50" s="77"/>
      <c r="D50" s="77"/>
      <c r="E50" s="77"/>
      <c r="F50" s="77"/>
      <c r="G50" s="77"/>
      <c r="H50" s="77"/>
      <c r="I50" s="73"/>
      <c r="J50" s="73"/>
      <c r="K50" s="76"/>
      <c r="L50" s="76"/>
      <c r="M50" s="76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</row>
    <row r="51" spans="1:25" s="74" customFormat="1" ht="24" customHeight="1">
      <c r="A51" s="86" t="s">
        <v>48</v>
      </c>
      <c r="B51" s="86"/>
      <c r="C51" s="86"/>
      <c r="D51" s="86"/>
      <c r="E51" s="86"/>
      <c r="F51" s="86"/>
      <c r="G51" s="86"/>
      <c r="H51" s="86"/>
      <c r="I51" s="73"/>
      <c r="J51" s="73"/>
      <c r="K51" s="76"/>
      <c r="L51" s="76"/>
      <c r="M51" s="76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1:25" s="74" customFormat="1" ht="15.75" customHeight="1">
      <c r="A52" s="87" t="s">
        <v>49</v>
      </c>
      <c r="B52" s="87"/>
      <c r="C52" s="87"/>
      <c r="D52" s="87"/>
      <c r="E52" s="87"/>
      <c r="F52" s="87"/>
      <c r="G52" s="73"/>
      <c r="H52" s="73"/>
      <c r="I52" s="73"/>
      <c r="J52" s="73"/>
      <c r="K52" s="76"/>
      <c r="L52" s="76"/>
      <c r="M52" s="76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</row>
    <row r="53" spans="1:25" s="74" customFormat="1" ht="13.5">
      <c r="A53" s="79" t="s">
        <v>36</v>
      </c>
      <c r="B53" s="80"/>
      <c r="C53" s="80"/>
      <c r="D53" s="80"/>
      <c r="E53" s="80"/>
      <c r="F53" s="80"/>
      <c r="G53" s="80"/>
      <c r="H53" s="73"/>
      <c r="I53" s="73"/>
      <c r="J53" s="73"/>
      <c r="K53" s="76"/>
      <c r="L53" s="76"/>
      <c r="M53" s="76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</row>
    <row r="54" spans="1:25" s="74" customFormat="1" ht="11.25" customHeight="1">
      <c r="A54" s="78"/>
      <c r="B54" s="78"/>
      <c r="C54" s="78"/>
      <c r="D54" s="78"/>
      <c r="E54" s="78"/>
      <c r="F54" s="78"/>
      <c r="G54" s="73"/>
      <c r="H54" s="73"/>
      <c r="I54" s="73"/>
      <c r="J54" s="73"/>
      <c r="K54" s="76"/>
      <c r="L54" s="76"/>
      <c r="M54" s="76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</row>
    <row r="55" spans="1:25" s="74" customFormat="1">
      <c r="B55" s="81" t="s">
        <v>37</v>
      </c>
      <c r="G55" s="73"/>
      <c r="H55" s="73"/>
      <c r="I55" s="73"/>
      <c r="J55" s="73"/>
      <c r="K55" s="76"/>
      <c r="L55" s="76"/>
      <c r="M55" s="76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</row>
    <row r="56" spans="1:25">
      <c r="B56" s="82" t="s">
        <v>38</v>
      </c>
    </row>
    <row r="57" spans="1:25" ht="18.75">
      <c r="B57" s="83" t="s">
        <v>39</v>
      </c>
      <c r="D57"/>
      <c r="E57"/>
      <c r="F57"/>
      <c r="G57"/>
      <c r="H57"/>
      <c r="I57"/>
      <c r="J57"/>
      <c r="K57" s="84"/>
      <c r="L57" s="84"/>
      <c r="M57" s="84"/>
      <c r="N57"/>
      <c r="O57"/>
      <c r="P57"/>
      <c r="Q57"/>
      <c r="R57"/>
      <c r="S57"/>
      <c r="T57"/>
      <c r="U57"/>
      <c r="V57"/>
      <c r="W57"/>
      <c r="X57"/>
      <c r="Y57"/>
    </row>
    <row r="58" spans="1:25">
      <c r="D58"/>
      <c r="E58"/>
      <c r="F58"/>
      <c r="G58"/>
      <c r="H58"/>
      <c r="I58"/>
      <c r="J58"/>
      <c r="K58" s="84"/>
      <c r="L58" s="84"/>
      <c r="M58" s="84"/>
      <c r="N58"/>
      <c r="O58"/>
      <c r="P58"/>
      <c r="Q58"/>
      <c r="R58"/>
      <c r="S58"/>
      <c r="T58"/>
      <c r="U58"/>
      <c r="V58"/>
      <c r="W58"/>
      <c r="X58"/>
      <c r="Y58"/>
    </row>
    <row r="59" spans="1:25">
      <c r="A59"/>
      <c r="B59"/>
      <c r="C59"/>
      <c r="D59"/>
      <c r="E59"/>
      <c r="F59"/>
      <c r="G59"/>
      <c r="H59"/>
      <c r="I59"/>
      <c r="J59"/>
      <c r="K59" s="84"/>
      <c r="L59" s="84"/>
      <c r="M59" s="84"/>
      <c r="N59"/>
      <c r="O59"/>
      <c r="P59"/>
      <c r="Q59"/>
      <c r="R59"/>
      <c r="S59"/>
      <c r="T59"/>
      <c r="U59"/>
      <c r="V59"/>
      <c r="W59"/>
      <c r="X59"/>
      <c r="Y59"/>
    </row>
    <row r="62" spans="1:25" s="2" customFormat="1">
      <c r="C62" s="81"/>
      <c r="K62" s="4"/>
      <c r="L62" s="4"/>
      <c r="M62" s="4"/>
    </row>
    <row r="63" spans="1:25" s="2" customFormat="1">
      <c r="C63" s="81"/>
      <c r="K63" s="4"/>
      <c r="L63" s="4"/>
      <c r="M63" s="4"/>
    </row>
  </sheetData>
  <mergeCells count="66">
    <mergeCell ref="A46:F46"/>
    <mergeCell ref="A47:H47"/>
    <mergeCell ref="A48:F48"/>
    <mergeCell ref="A50:H50"/>
    <mergeCell ref="A51:H51"/>
    <mergeCell ref="A54:F54"/>
    <mergeCell ref="A40:A44"/>
    <mergeCell ref="B40:B44"/>
    <mergeCell ref="E40:G40"/>
    <mergeCell ref="E41:G41"/>
    <mergeCell ref="E42:G42"/>
    <mergeCell ref="E43:G43"/>
    <mergeCell ref="E44:G44"/>
    <mergeCell ref="A35:A39"/>
    <mergeCell ref="B35:B39"/>
    <mergeCell ref="E35:G35"/>
    <mergeCell ref="E36:G36"/>
    <mergeCell ref="E37:G37"/>
    <mergeCell ref="E38:G38"/>
    <mergeCell ref="E39:G39"/>
    <mergeCell ref="A30:A34"/>
    <mergeCell ref="B30:B34"/>
    <mergeCell ref="E30:G30"/>
    <mergeCell ref="E31:G31"/>
    <mergeCell ref="E32:G32"/>
    <mergeCell ref="E33:G33"/>
    <mergeCell ref="E34:G34"/>
    <mergeCell ref="A25:A29"/>
    <mergeCell ref="B25:B29"/>
    <mergeCell ref="E25:G25"/>
    <mergeCell ref="E26:G26"/>
    <mergeCell ref="E27:G27"/>
    <mergeCell ref="E28:G28"/>
    <mergeCell ref="E29:G29"/>
    <mergeCell ref="A20:A24"/>
    <mergeCell ref="B20:B24"/>
    <mergeCell ref="E20:G20"/>
    <mergeCell ref="E21:G21"/>
    <mergeCell ref="E22:G22"/>
    <mergeCell ref="E23:G23"/>
    <mergeCell ref="E24:G24"/>
    <mergeCell ref="A15:A19"/>
    <mergeCell ref="B15:B19"/>
    <mergeCell ref="E15:G15"/>
    <mergeCell ref="E16:G16"/>
    <mergeCell ref="E17:G17"/>
    <mergeCell ref="E18:G18"/>
    <mergeCell ref="E19:G19"/>
    <mergeCell ref="A12:A14"/>
    <mergeCell ref="B12:B14"/>
    <mergeCell ref="C12:C14"/>
    <mergeCell ref="D12:G13"/>
    <mergeCell ref="H13:O13"/>
    <mergeCell ref="E14:G14"/>
    <mergeCell ref="A8:G8"/>
    <mergeCell ref="A9:G9"/>
    <mergeCell ref="H11:I11"/>
    <mergeCell ref="J11:K11"/>
    <mergeCell ref="L11:M11"/>
    <mergeCell ref="N11:O11"/>
    <mergeCell ref="E1:G1"/>
    <mergeCell ref="D2:G2"/>
    <mergeCell ref="D3:G3"/>
    <mergeCell ref="D4:H4"/>
    <mergeCell ref="A6:G6"/>
    <mergeCell ref="A7:G7"/>
  </mergeCells>
  <hyperlinks>
    <hyperlink ref="B57" r:id="rId1"/>
  </hyperlinks>
  <pageMargins left="0.74803149606299213" right="0.74803149606299213" top="0.19685039370078741" bottom="0.19685039370078741" header="0" footer="0"/>
  <pageSetup paperSize="9" scale="74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01.01.19</vt:lpstr>
      <vt:lpstr>01.01.19 ПВ</vt:lpstr>
      <vt:lpstr>'01.01.19'!Область_печати</vt:lpstr>
      <vt:lpstr>'01.01.19 ПВ'!Область_печати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2018-12-25T11:57:07Z</dcterms:created>
  <dcterms:modified xsi:type="dcterms:W3CDTF">2018-12-25T11:57:11Z</dcterms:modified>
</cp:coreProperties>
</file>